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BF96" i="1" l="1"/>
  <c r="BF97" i="1"/>
  <c r="BF98" i="1"/>
  <c r="BF99" i="1"/>
  <c r="BF100" i="1"/>
  <c r="BF101" i="1"/>
  <c r="BF102" i="1"/>
  <c r="BF103" i="1"/>
  <c r="BF104" i="1"/>
  <c r="BF105" i="1"/>
  <c r="BF106" i="1"/>
  <c r="BF107" i="1"/>
  <c r="BF108" i="1"/>
  <c r="BF69" i="1"/>
  <c r="BF70" i="1"/>
  <c r="BF71" i="1"/>
  <c r="BF72" i="1"/>
  <c r="BF73" i="1"/>
  <c r="BF74" i="1"/>
  <c r="BF75" i="1"/>
  <c r="BF76" i="1"/>
  <c r="BF77" i="1"/>
  <c r="BF78" i="1"/>
  <c r="BF43" i="1"/>
  <c r="BF44" i="1"/>
  <c r="BF45" i="1"/>
  <c r="BF46" i="1"/>
  <c r="BF47" i="1"/>
  <c r="BF48" i="1"/>
  <c r="BF49" i="1"/>
  <c r="BF50" i="1"/>
  <c r="BF21" i="1"/>
  <c r="BF22" i="1"/>
  <c r="BF23" i="1"/>
  <c r="BF24" i="1"/>
  <c r="BF25" i="1"/>
  <c r="BF26" i="1"/>
  <c r="BF27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3" i="1"/>
  <c r="BE74" i="1"/>
  <c r="BE75" i="1"/>
  <c r="BE76" i="1"/>
  <c r="BE77" i="1"/>
  <c r="BE78" i="1"/>
  <c r="BE44" i="1"/>
  <c r="BE45" i="1"/>
  <c r="BE48" i="1"/>
  <c r="BE49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S105" i="1" s="1"/>
  <c r="H90" i="1"/>
  <c r="I90" i="1"/>
  <c r="J90" i="1"/>
  <c r="J91" i="1" s="1"/>
  <c r="K90" i="1"/>
  <c r="W105" i="1" s="1"/>
  <c r="L90" i="1"/>
  <c r="M90" i="1"/>
  <c r="N90" i="1"/>
  <c r="O90" i="1"/>
  <c r="P90" i="1"/>
  <c r="Q90" i="1"/>
  <c r="Q105" i="1" s="1"/>
  <c r="R90" i="1"/>
  <c r="R105" i="1" s="1"/>
  <c r="S90" i="1"/>
  <c r="T90" i="1"/>
  <c r="U90" i="1"/>
  <c r="V90" i="1"/>
  <c r="W90" i="1"/>
  <c r="X90" i="1"/>
  <c r="Y90" i="1"/>
  <c r="Z90" i="1"/>
  <c r="AL105" i="1" s="1"/>
  <c r="AA90" i="1"/>
  <c r="AA105" i="1" s="1"/>
  <c r="AB90" i="1"/>
  <c r="AC90" i="1"/>
  <c r="AD90" i="1"/>
  <c r="AP105" i="1" s="1"/>
  <c r="AE90" i="1"/>
  <c r="AE105" i="1" s="1"/>
  <c r="AF90" i="1"/>
  <c r="AG90" i="1"/>
  <c r="AG105" i="1" s="1"/>
  <c r="AH90" i="1"/>
  <c r="AH105" i="1" s="1"/>
  <c r="AI90" i="1"/>
  <c r="AI105" i="1" s="1"/>
  <c r="AJ90" i="1"/>
  <c r="AK90" i="1"/>
  <c r="AK105" i="1" s="1"/>
  <c r="AL90" i="1"/>
  <c r="AM90" i="1"/>
  <c r="AM105" i="1" s="1"/>
  <c r="AN90" i="1"/>
  <c r="AO90" i="1"/>
  <c r="AO105" i="1" s="1"/>
  <c r="AP90" i="1"/>
  <c r="AQ90" i="1"/>
  <c r="AQ105" i="1" s="1"/>
  <c r="AR90" i="1"/>
  <c r="AR105" i="1" s="1"/>
  <c r="AS90" i="1"/>
  <c r="AS105" i="1" s="1"/>
  <c r="AT90" i="1"/>
  <c r="AU90" i="1"/>
  <c r="AU105" i="1" s="1"/>
  <c r="AV90" i="1"/>
  <c r="AW90" i="1"/>
  <c r="AW105" i="1" s="1"/>
  <c r="AX90" i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G90" i="1"/>
  <c r="BH90" i="1"/>
  <c r="BI90" i="1"/>
  <c r="BJ90" i="1"/>
  <c r="C90" i="1"/>
  <c r="D85" i="1"/>
  <c r="E85" i="1"/>
  <c r="F85" i="1"/>
  <c r="R100" i="1" s="1"/>
  <c r="G85" i="1"/>
  <c r="H85" i="1"/>
  <c r="I85" i="1"/>
  <c r="J85" i="1"/>
  <c r="V100" i="1" s="1"/>
  <c r="K85" i="1"/>
  <c r="L85" i="1"/>
  <c r="M85" i="1"/>
  <c r="N85" i="1"/>
  <c r="O85" i="1"/>
  <c r="P85" i="1"/>
  <c r="Q85" i="1"/>
  <c r="Q100" i="1" s="1"/>
  <c r="R85" i="1"/>
  <c r="S85" i="1"/>
  <c r="S100" i="1" s="1"/>
  <c r="T85" i="1"/>
  <c r="U85" i="1"/>
  <c r="U100" i="1" s="1"/>
  <c r="V85" i="1"/>
  <c r="W85" i="1"/>
  <c r="W100" i="1" s="1"/>
  <c r="X85" i="1"/>
  <c r="Y85" i="1"/>
  <c r="Y100" i="1" s="1"/>
  <c r="Z85" i="1"/>
  <c r="AA85" i="1"/>
  <c r="AA100" i="1" s="1"/>
  <c r="AB85" i="1"/>
  <c r="AC85" i="1"/>
  <c r="AC100" i="1" s="1"/>
  <c r="AD85" i="1"/>
  <c r="AD100" i="1" s="1"/>
  <c r="AE85" i="1"/>
  <c r="AE100" i="1" s="1"/>
  <c r="AF85" i="1"/>
  <c r="AG85" i="1"/>
  <c r="AG100" i="1" s="1"/>
  <c r="AH85" i="1"/>
  <c r="AH100" i="1" s="1"/>
  <c r="AI85" i="1"/>
  <c r="AI100" i="1" s="1"/>
  <c r="AJ85" i="1"/>
  <c r="AK85" i="1"/>
  <c r="AK100" i="1" s="1"/>
  <c r="AL85" i="1"/>
  <c r="AL100" i="1" s="1"/>
  <c r="AM85" i="1"/>
  <c r="AN85" i="1"/>
  <c r="AO85" i="1"/>
  <c r="AO100" i="1" s="1"/>
  <c r="AP85" i="1"/>
  <c r="AQ85" i="1"/>
  <c r="AR85" i="1"/>
  <c r="AS85" i="1"/>
  <c r="AS100" i="1" s="1"/>
  <c r="AT85" i="1"/>
  <c r="AT100" i="1" s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A100" i="1" s="1"/>
  <c r="BB85" i="1"/>
  <c r="BB100" i="1" s="1"/>
  <c r="BC85" i="1"/>
  <c r="BC100" i="1" s="1"/>
  <c r="BD85" i="1"/>
  <c r="BD100" i="1" s="1"/>
  <c r="BE85" i="1"/>
  <c r="BE100" i="1" s="1"/>
  <c r="BF85" i="1"/>
  <c r="BG85" i="1"/>
  <c r="BH85" i="1"/>
  <c r="BI85" i="1"/>
  <c r="BJ85" i="1"/>
  <c r="C85" i="1"/>
  <c r="D91" i="1"/>
  <c r="E91" i="1"/>
  <c r="F91" i="1"/>
  <c r="G91" i="1"/>
  <c r="H91" i="1"/>
  <c r="I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BE91" i="1"/>
  <c r="BE106" i="1" s="1"/>
  <c r="BF91" i="1"/>
  <c r="BG91" i="1"/>
  <c r="BH91" i="1"/>
  <c r="BI91" i="1"/>
  <c r="BJ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AB107" i="1" s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N107" i="1" s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P107" i="1" s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G92" i="1"/>
  <c r="BH92" i="1"/>
  <c r="BI92" i="1"/>
  <c r="BJ92" i="1"/>
  <c r="D93" i="1"/>
  <c r="E93" i="1"/>
  <c r="F93" i="1"/>
  <c r="G93" i="1"/>
  <c r="H93" i="1"/>
  <c r="T108" i="1" s="1"/>
  <c r="I93" i="1"/>
  <c r="J93" i="1"/>
  <c r="K93" i="1"/>
  <c r="L93" i="1"/>
  <c r="X108" i="1" s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AD93" i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G93" i="1"/>
  <c r="BH93" i="1"/>
  <c r="BI93" i="1"/>
  <c r="BJ93" i="1"/>
  <c r="C93" i="1"/>
  <c r="C92" i="1"/>
  <c r="C91" i="1"/>
  <c r="O96" i="1"/>
  <c r="P96" i="1"/>
  <c r="Q96" i="1"/>
  <c r="O97" i="1"/>
  <c r="P97" i="1"/>
  <c r="Q97" i="1"/>
  <c r="O98" i="1"/>
  <c r="P98" i="1"/>
  <c r="Q98" i="1"/>
  <c r="O99" i="1"/>
  <c r="P99" i="1"/>
  <c r="Q99" i="1"/>
  <c r="P100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P105" i="1"/>
  <c r="P108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J100" i="1"/>
  <c r="AQ100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AJ105" i="1"/>
  <c r="AN105" i="1"/>
  <c r="AV105" i="1"/>
  <c r="AX10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T100" i="1"/>
  <c r="X100" i="1"/>
  <c r="Z100" i="1"/>
  <c r="AB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T105" i="1"/>
  <c r="U105" i="1"/>
  <c r="V105" i="1"/>
  <c r="X105" i="1"/>
  <c r="Y105" i="1"/>
  <c r="Z105" i="1"/>
  <c r="AB105" i="1"/>
  <c r="AC105" i="1"/>
  <c r="AF105" i="1"/>
  <c r="AB108" i="1"/>
  <c r="R97" i="1"/>
  <c r="R98" i="1"/>
  <c r="R99" i="1"/>
  <c r="R101" i="1"/>
  <c r="R102" i="1"/>
  <c r="R103" i="1"/>
  <c r="R104" i="1"/>
  <c r="AD108" i="1"/>
  <c r="Z108" i="1"/>
  <c r="V108" i="1"/>
  <c r="R108" i="1"/>
  <c r="BD91" i="1" l="1"/>
  <c r="BD106" i="1" s="1"/>
  <c r="AY91" i="1"/>
  <c r="AZ105" i="1"/>
  <c r="BA91" i="1"/>
  <c r="BC91" i="1"/>
  <c r="BC106" i="1" s="1"/>
  <c r="AZ100" i="1"/>
  <c r="BB91" i="1"/>
  <c r="BB106" i="1" s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D75" i="19" s="1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G62" i="19" s="1"/>
  <c r="F52" i="19"/>
  <c r="F68" i="19" s="1"/>
  <c r="E52" i="19"/>
  <c r="E62" i="19" s="1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E38" i="19" s="1"/>
  <c r="D34" i="19"/>
  <c r="D47" i="19" s="1"/>
  <c r="C34" i="19"/>
  <c r="G33" i="19"/>
  <c r="F33" i="19"/>
  <c r="E33" i="19"/>
  <c r="D33" i="19"/>
  <c r="C33" i="19"/>
  <c r="G30" i="19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U38" i="18" s="1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R25" i="18" s="1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M23" i="18" s="1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7" i="18" s="1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I25" i="18" s="1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K19" i="18"/>
  <c r="L20" i="18"/>
  <c r="R20" i="18"/>
  <c r="P22" i="18"/>
  <c r="N24" i="18"/>
  <c r="H25" i="18"/>
  <c r="L25" i="18"/>
  <c r="V64" i="18"/>
  <c r="C64" i="18"/>
  <c r="R61" i="18"/>
  <c r="J61" i="18"/>
  <c r="C17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U17" i="18" l="1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N25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J25" i="18"/>
  <c r="G24" i="18"/>
  <c r="M20" i="18"/>
  <c r="H75" i="18"/>
  <c r="P75" i="18"/>
  <c r="Q2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G25" i="18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K25" i="18"/>
  <c r="L19" i="18"/>
  <c r="N21" i="18"/>
  <c r="L23" i="18"/>
  <c r="M24" i="18"/>
  <c r="M25" i="18"/>
  <c r="P21" i="18"/>
  <c r="O25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P25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E43" i="1" s="1"/>
  <c r="BF30" i="1"/>
  <c r="BF33" i="1" s="1"/>
  <c r="BG30" i="1"/>
  <c r="BG33" i="1" s="1"/>
  <c r="BH30" i="1"/>
  <c r="BI30" i="1"/>
  <c r="BI33" i="1" s="1"/>
  <c r="BJ30" i="1"/>
  <c r="BJ33" i="1" s="1"/>
  <c r="BA34" i="1"/>
  <c r="BB34" i="1"/>
  <c r="BB47" i="1" s="1"/>
  <c r="BC34" i="1"/>
  <c r="BD34" i="1"/>
  <c r="BE34" i="1"/>
  <c r="BF34" i="1"/>
  <c r="BF37" i="1" s="1"/>
  <c r="BG34" i="1"/>
  <c r="BG37" i="1" s="1"/>
  <c r="BH34" i="1"/>
  <c r="BI34" i="1"/>
  <c r="BI37" i="1" s="1"/>
  <c r="BJ34" i="1"/>
  <c r="BJ3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B73" i="1" s="1"/>
  <c r="BC57" i="1"/>
  <c r="BC73" i="1" s="1"/>
  <c r="BD57" i="1"/>
  <c r="BD73" i="1" s="1"/>
  <c r="BE57" i="1"/>
  <c r="BF57" i="1"/>
  <c r="BG57" i="1"/>
  <c r="BH57" i="1"/>
  <c r="BI57" i="1"/>
  <c r="BJ57" i="1"/>
  <c r="BA62" i="1"/>
  <c r="BB62" i="1"/>
  <c r="BB78" i="1" s="1"/>
  <c r="BC62" i="1"/>
  <c r="BC78" i="1" s="1"/>
  <c r="BD62" i="1"/>
  <c r="BD78" i="1" s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E37" i="1" l="1"/>
  <c r="BE50" i="1" s="1"/>
  <c r="BE47" i="1"/>
  <c r="BB43" i="1"/>
  <c r="BB33" i="1"/>
  <c r="BC37" i="1"/>
  <c r="BC50" i="1" s="1"/>
  <c r="BC47" i="1"/>
  <c r="BD46" i="1"/>
  <c r="BD43" i="1"/>
  <c r="BC46" i="1"/>
  <c r="BC43" i="1"/>
  <c r="BD37" i="1"/>
  <c r="BD50" i="1" s="1"/>
  <c r="BD4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5" i="18" s="1"/>
  <c r="V32" i="18"/>
  <c r="U60" i="18"/>
  <c r="BE33" i="1"/>
  <c r="U28" i="18"/>
  <c r="BH38" i="1"/>
  <c r="BD38" i="1"/>
  <c r="BI67" i="1"/>
  <c r="BE67" i="1"/>
  <c r="BA67" i="1"/>
  <c r="BH33" i="1"/>
  <c r="BH67" i="1"/>
  <c r="BJ41" i="1"/>
  <c r="BF41" i="1"/>
  <c r="BI41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U31" i="18" l="1"/>
  <c r="BE46" i="1"/>
  <c r="U35" i="18"/>
  <c r="BD41" i="1"/>
  <c r="BC41" i="1"/>
  <c r="T65" i="18"/>
  <c r="T35" i="18"/>
  <c r="BB50" i="1"/>
  <c r="T31" i="18"/>
  <c r="BB46" i="1"/>
  <c r="BA41" i="1"/>
  <c r="U65" i="18"/>
  <c r="V36" i="18"/>
  <c r="V65" i="18"/>
  <c r="U36" i="18"/>
  <c r="BB41" i="1"/>
  <c r="BH41" i="1"/>
  <c r="V31" i="18"/>
  <c r="V39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Z73" i="1" s="1"/>
  <c r="AA57" i="1"/>
  <c r="AB57" i="1"/>
  <c r="AB73" i="1" s="1"/>
  <c r="AC57" i="1"/>
  <c r="AC73" i="1" s="1"/>
  <c r="AD57" i="1"/>
  <c r="AE57" i="1"/>
  <c r="AE73" i="1" s="1"/>
  <c r="AF57" i="1"/>
  <c r="AF73" i="1" s="1"/>
  <c r="AG57" i="1"/>
  <c r="AH57" i="1"/>
  <c r="AH73" i="1" s="1"/>
  <c r="AI57" i="1"/>
  <c r="AI73" i="1" s="1"/>
  <c r="AJ57" i="1"/>
  <c r="AK57" i="1"/>
  <c r="AK73" i="1" s="1"/>
  <c r="AL57" i="1"/>
  <c r="AL73" i="1" s="1"/>
  <c r="AM57" i="1"/>
  <c r="AN57" i="1"/>
  <c r="AN73" i="1" s="1"/>
  <c r="AO57" i="1"/>
  <c r="AP57" i="1"/>
  <c r="AQ57" i="1"/>
  <c r="AQ73" i="1" s="1"/>
  <c r="AR57" i="1"/>
  <c r="AR73" i="1" s="1"/>
  <c r="AS57" i="1"/>
  <c r="AT57" i="1"/>
  <c r="AT73" i="1" s="1"/>
  <c r="AU57" i="1"/>
  <c r="AU73" i="1" s="1"/>
  <c r="AV57" i="1"/>
  <c r="AW57" i="1"/>
  <c r="AW73" i="1" s="1"/>
  <c r="AX57" i="1"/>
  <c r="AX73" i="1" s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V78" i="1" s="1"/>
  <c r="W62" i="1"/>
  <c r="W78" i="1" s="1"/>
  <c r="X62" i="1"/>
  <c r="Y62" i="1"/>
  <c r="Y78" i="1" s="1"/>
  <c r="Z62" i="1"/>
  <c r="Z78" i="1" s="1"/>
  <c r="AA62" i="1"/>
  <c r="AB62" i="1"/>
  <c r="AB78" i="1" s="1"/>
  <c r="AC62" i="1"/>
  <c r="AC78" i="1" s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L78" i="1" s="1"/>
  <c r="AM62" i="1"/>
  <c r="AN62" i="1"/>
  <c r="AN78" i="1" s="1"/>
  <c r="AO62" i="1"/>
  <c r="AP62" i="1"/>
  <c r="AQ62" i="1"/>
  <c r="AQ78" i="1" s="1"/>
  <c r="AR62" i="1"/>
  <c r="AR78" i="1" s="1"/>
  <c r="AS62" i="1"/>
  <c r="AT62" i="1"/>
  <c r="AT78" i="1" s="1"/>
  <c r="AU62" i="1"/>
  <c r="AU78" i="1" s="1"/>
  <c r="AV62" i="1"/>
  <c r="AW62" i="1"/>
  <c r="AW78" i="1" s="1"/>
  <c r="AX62" i="1"/>
  <c r="AX78" i="1" s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AQ34" i="1"/>
  <c r="AR34" i="1"/>
  <c r="AR47" i="1" s="1"/>
  <c r="AS34" i="1"/>
  <c r="AT34" i="1"/>
  <c r="AU34" i="1"/>
  <c r="AV34" i="1"/>
  <c r="AW34" i="1"/>
  <c r="AX34" i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U39" i="18" l="1"/>
  <c r="T39" i="18"/>
  <c r="E60" i="18"/>
  <c r="E65" i="18" s="1"/>
  <c r="D55" i="18"/>
  <c r="AV47" i="1"/>
  <c r="R32" i="18"/>
  <c r="AJ47" i="1"/>
  <c r="N32" i="18"/>
  <c r="J32" i="18"/>
  <c r="X47" i="1"/>
  <c r="F32" i="18"/>
  <c r="AW33" i="1"/>
  <c r="AW43" i="1"/>
  <c r="AS33" i="1"/>
  <c r="AS41" i="1" s="1"/>
  <c r="Q28" i="18"/>
  <c r="AS43" i="1"/>
  <c r="AO33" i="1"/>
  <c r="AO43" i="1"/>
  <c r="BA43" i="1"/>
  <c r="AK33" i="1"/>
  <c r="AK46" i="1" s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AJ78" i="1"/>
  <c r="N60" i="18"/>
  <c r="X78" i="1"/>
  <c r="J60" i="18"/>
  <c r="F60" i="18"/>
  <c r="Q55" i="18"/>
  <c r="AS73" i="1"/>
  <c r="AO73" i="1"/>
  <c r="BA73" i="1"/>
  <c r="M55" i="18"/>
  <c r="AG73" i="1"/>
  <c r="I55" i="18"/>
  <c r="U73" i="1"/>
  <c r="E55" i="18"/>
  <c r="C28" i="19"/>
  <c r="C28" i="18"/>
  <c r="AU37" i="1"/>
  <c r="AU41" i="1" s="1"/>
  <c r="AU47" i="1"/>
  <c r="AQ37" i="1"/>
  <c r="AQ41" i="1" s="1"/>
  <c r="AQ47" i="1"/>
  <c r="AM37" i="1"/>
  <c r="O32" i="18"/>
  <c r="F32" i="19"/>
  <c r="AM47" i="1"/>
  <c r="AI37" i="1"/>
  <c r="AI41" i="1" s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O41" i="1" s="1"/>
  <c r="D32" i="19"/>
  <c r="G32" i="18"/>
  <c r="O47" i="1"/>
  <c r="AV33" i="1"/>
  <c r="R28" i="18"/>
  <c r="AV43" i="1"/>
  <c r="AR33" i="1"/>
  <c r="AR43" i="1"/>
  <c r="AN33" i="1"/>
  <c r="AN43" i="1"/>
  <c r="AJ33" i="1"/>
  <c r="N28" i="18"/>
  <c r="AJ43" i="1"/>
  <c r="AF33" i="1"/>
  <c r="AF46" i="1" s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AJ73" i="1"/>
  <c r="N55" i="18"/>
  <c r="X73" i="1"/>
  <c r="J55" i="18"/>
  <c r="F55" i="18"/>
  <c r="F65" i="18" s="1"/>
  <c r="C37" i="1"/>
  <c r="C32" i="19"/>
  <c r="C32" i="18"/>
  <c r="AX37" i="1"/>
  <c r="AX47" i="1"/>
  <c r="AT37" i="1"/>
  <c r="AT50" i="1" s="1"/>
  <c r="AT47" i="1"/>
  <c r="AP37" i="1"/>
  <c r="P32" i="18"/>
  <c r="AP47" i="1"/>
  <c r="AL37" i="1"/>
  <c r="AL47" i="1"/>
  <c r="AD37" i="1"/>
  <c r="L32" i="18"/>
  <c r="AD47" i="1"/>
  <c r="Z37" i="1"/>
  <c r="Z50" i="1" s="1"/>
  <c r="Z47" i="1"/>
  <c r="V37" i="1"/>
  <c r="V50" i="1" s="1"/>
  <c r="V47" i="1"/>
  <c r="R37" i="1"/>
  <c r="H32" i="18"/>
  <c r="R47" i="1"/>
  <c r="F37" i="1"/>
  <c r="D32" i="18"/>
  <c r="AU33" i="1"/>
  <c r="AU43" i="1"/>
  <c r="AQ33" i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AP78" i="1"/>
  <c r="L60" i="18"/>
  <c r="AD78" i="1"/>
  <c r="H60" i="18"/>
  <c r="R78" i="1"/>
  <c r="D60" i="18"/>
  <c r="D65" i="18" s="1"/>
  <c r="F55" i="19"/>
  <c r="O55" i="18"/>
  <c r="AM73" i="1"/>
  <c r="E55" i="19"/>
  <c r="K55" i="18"/>
  <c r="AA73" i="1"/>
  <c r="G55" i="18"/>
  <c r="D55" i="19"/>
  <c r="O73" i="1"/>
  <c r="AS37" i="1"/>
  <c r="Q32" i="18"/>
  <c r="AS47" i="1"/>
  <c r="AO37" i="1"/>
  <c r="AO47" i="1"/>
  <c r="BA47" i="1"/>
  <c r="AC37" i="1"/>
  <c r="AC47" i="1"/>
  <c r="U38" i="1"/>
  <c r="I32" i="18"/>
  <c r="U47" i="1"/>
  <c r="I37" i="1"/>
  <c r="E32" i="18"/>
  <c r="AX33" i="1"/>
  <c r="AX43" i="1"/>
  <c r="AP33" i="1"/>
  <c r="P28" i="18"/>
  <c r="AP43" i="1"/>
  <c r="AL33" i="1"/>
  <c r="AL46" i="1" s="1"/>
  <c r="AL43" i="1"/>
  <c r="AD33" i="1"/>
  <c r="AD41" i="1" s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I76" i="18" s="1"/>
  <c r="U78" i="1"/>
  <c r="AK50" i="1"/>
  <c r="AW38" i="1"/>
  <c r="AW47" i="1"/>
  <c r="AG37" i="1"/>
  <c r="AG41" i="1" s="1"/>
  <c r="M32" i="18"/>
  <c r="M45" i="18" s="1"/>
  <c r="AG47" i="1"/>
  <c r="Y37" i="1"/>
  <c r="Y50" i="1" s="1"/>
  <c r="Y47" i="1"/>
  <c r="Q37" i="1"/>
  <c r="Q50" i="1" s="1"/>
  <c r="Q47" i="1"/>
  <c r="AT33" i="1"/>
  <c r="AT43" i="1"/>
  <c r="AH33" i="1"/>
  <c r="AH46" i="1" s="1"/>
  <c r="AH43" i="1"/>
  <c r="V33" i="1"/>
  <c r="V46" i="1" s="1"/>
  <c r="V43" i="1"/>
  <c r="R33" i="1"/>
  <c r="R43" i="1"/>
  <c r="H28" i="18"/>
  <c r="Q60" i="18"/>
  <c r="AS78" i="1"/>
  <c r="P55" i="18"/>
  <c r="AP73" i="1"/>
  <c r="L55" i="18"/>
  <c r="AD73" i="1"/>
  <c r="H55" i="18"/>
  <c r="R73" i="1"/>
  <c r="AZ43" i="1"/>
  <c r="G60" i="19"/>
  <c r="S60" i="18"/>
  <c r="S55" i="18"/>
  <c r="G55" i="19"/>
  <c r="AY37" i="1"/>
  <c r="S32" i="18"/>
  <c r="G32" i="19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AX41" i="1"/>
  <c r="AP41" i="1"/>
  <c r="Z41" i="1"/>
  <c r="N41" i="1"/>
  <c r="F41" i="1"/>
  <c r="AO41" i="1"/>
  <c r="M41" i="1"/>
  <c r="E41" i="1"/>
  <c r="K41" i="1"/>
  <c r="W41" i="1"/>
  <c r="G41" i="1"/>
  <c r="AZ37" i="1"/>
  <c r="AR37" i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AN37" i="1"/>
  <c r="AB37" i="1"/>
  <c r="T37" i="1"/>
  <c r="H37" i="1"/>
  <c r="H41" i="1" s="1"/>
  <c r="S36" i="18" l="1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AS50" i="1"/>
  <c r="O65" i="18"/>
  <c r="O71" i="18"/>
  <c r="H76" i="18"/>
  <c r="P76" i="18"/>
  <c r="H35" i="18"/>
  <c r="R50" i="1"/>
  <c r="P35" i="18"/>
  <c r="AP50" i="1"/>
  <c r="AX50" i="1"/>
  <c r="G65" i="18"/>
  <c r="G76" i="18"/>
  <c r="E76" i="19"/>
  <c r="AB46" i="1"/>
  <c r="N41" i="18"/>
  <c r="N36" i="18"/>
  <c r="R31" i="18"/>
  <c r="AV46" i="1"/>
  <c r="O50" i="1"/>
  <c r="D35" i="19"/>
  <c r="G35" i="18"/>
  <c r="AA50" i="1"/>
  <c r="E35" i="19"/>
  <c r="K35" i="18"/>
  <c r="AI50" i="1"/>
  <c r="F35" i="19"/>
  <c r="AM50" i="1"/>
  <c r="O35" i="18"/>
  <c r="O48" i="18" s="1"/>
  <c r="AU50" i="1"/>
  <c r="M31" i="18"/>
  <c r="AG46" i="1"/>
  <c r="Q31" i="18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AY46" i="1"/>
  <c r="G35" i="19"/>
  <c r="S35" i="18"/>
  <c r="AY50" i="1"/>
  <c r="D48" i="19" l="1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<sst xmlns="http://schemas.openxmlformats.org/spreadsheetml/2006/main" count="296" uniqueCount="81">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</sst>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5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="85" zoomScaleNormal="85" workbookViewId="0">
      <pane xSplit="2" topLeftCell="AI1" activePane="topRight" state="frozen"/>
      <selection pane="topRight" activeCell="BH101" sqref="BH101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54" width="9.140625" style="7"/>
    <col min="55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1168.1061109939999</v>
      </c>
      <c r="AW2" s="8">
        <v>1205.45302141</v>
      </c>
      <c r="AX2" s="8">
        <v>1177.511372124</v>
      </c>
      <c r="AY2" s="8">
        <v>1262.1204139700001</v>
      </c>
      <c r="AZ2" s="8">
        <v>1213.0232720972419</v>
      </c>
      <c r="BA2" s="8">
        <v>1394.2048390719997</v>
      </c>
      <c r="BB2" s="8">
        <v>1142.981785618</v>
      </c>
      <c r="BC2" s="8">
        <v>1035.0008535628549</v>
      </c>
      <c r="BD2" s="8">
        <v>1007.5869923769999</v>
      </c>
      <c r="BE2" s="8">
        <v>1039.9261472079997</v>
      </c>
      <c r="BF2" s="8">
        <v>1155.4302314786</v>
      </c>
      <c r="BG2" s="8"/>
      <c r="BH2" s="8"/>
      <c r="BI2" s="8"/>
      <c r="BJ2" s="8"/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971.21649999399995</v>
      </c>
      <c r="AW3" s="8">
        <v>979.99332441000001</v>
      </c>
      <c r="AX3" s="8">
        <v>879.62035412400007</v>
      </c>
      <c r="AY3" s="8">
        <v>1020.0869269700001</v>
      </c>
      <c r="AZ3" s="8">
        <v>941.85108909724192</v>
      </c>
      <c r="BA3" s="8">
        <v>1140.887938072</v>
      </c>
      <c r="BB3" s="8">
        <v>997.51879061800003</v>
      </c>
      <c r="BC3" s="8">
        <v>710.69135556285482</v>
      </c>
      <c r="BD3" s="8">
        <v>696.14491537699996</v>
      </c>
      <c r="BE3" s="8">
        <v>822.2914462079998</v>
      </c>
      <c r="BF3" s="8">
        <v>935.70548147860006</v>
      </c>
      <c r="BG3" s="8"/>
      <c r="BH3" s="8"/>
      <c r="BI3" s="8"/>
      <c r="BJ3" s="8"/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145.1944770692831</v>
      </c>
      <c r="AW4" s="8">
        <v>156.85158548920325</v>
      </c>
      <c r="AX4" s="8">
        <v>158.52649982669243</v>
      </c>
      <c r="AY4" s="8">
        <v>141.39778621991385</v>
      </c>
      <c r="AZ4" s="8">
        <v>115.92150877940983</v>
      </c>
      <c r="BA4" s="8">
        <v>139.28087271835059</v>
      </c>
      <c r="BB4" s="8">
        <v>145.16401670000425</v>
      </c>
      <c r="BC4" s="8">
        <v>110.38823071538535</v>
      </c>
      <c r="BD4" s="8">
        <v>120.55692197699996</v>
      </c>
      <c r="BE4" s="8">
        <v>114.695898508</v>
      </c>
      <c r="BF4" s="8">
        <v>129.00736787859998</v>
      </c>
      <c r="BG4" s="8"/>
      <c r="BH4" s="8"/>
      <c r="BI4" s="8"/>
      <c r="BJ4" s="8"/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33.441823502000005</v>
      </c>
      <c r="BF5" s="8">
        <v>39.453921994999995</v>
      </c>
      <c r="BG5" s="8"/>
      <c r="BH5" s="8"/>
      <c r="BI5" s="8"/>
      <c r="BJ5" s="8"/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>
        <v>2.7916469139999989</v>
      </c>
      <c r="BD6" s="8">
        <v>0.56505718299999996</v>
      </c>
      <c r="BE6" s="8">
        <v>0.35241140999999998</v>
      </c>
      <c r="BF6" s="8">
        <v>0.27230090299999993</v>
      </c>
      <c r="BG6" s="8"/>
      <c r="BH6" s="8"/>
      <c r="BI6" s="8"/>
      <c r="BJ6" s="8"/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81.033046826283126</v>
      </c>
      <c r="AW7" s="8">
        <v>85.576646659203263</v>
      </c>
      <c r="AX7" s="8">
        <v>75.91895305769242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/>
      <c r="BH7" s="8"/>
      <c r="BI7" s="8"/>
      <c r="BJ7" s="8"/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826.02202292471679</v>
      </c>
      <c r="AW8" s="8">
        <v>823.1417389207968</v>
      </c>
      <c r="AX8" s="8">
        <v>721.09385429730764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/>
      <c r="BH8" s="8"/>
      <c r="BI8" s="8"/>
      <c r="BJ8" s="8"/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/>
      <c r="BH9" s="8"/>
      <c r="BI9" s="8"/>
      <c r="BJ9" s="8"/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56.411774000000051</v>
      </c>
      <c r="BF10" s="8">
        <v>110.863613</v>
      </c>
      <c r="BG10" s="8"/>
      <c r="BH10" s="8"/>
      <c r="BI10" s="8"/>
      <c r="BJ10" s="8"/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135.50163200000009</v>
      </c>
      <c r="BF11" s="8">
        <v>115.42652200000013</v>
      </c>
      <c r="BG11" s="8"/>
      <c r="BH11" s="8"/>
      <c r="BI11" s="8"/>
      <c r="BJ11" s="8"/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1168.1061109939999</v>
      </c>
      <c r="AW12" s="8">
        <v>1205.45302141</v>
      </c>
      <c r="AX12" s="8">
        <v>1177.511372124</v>
      </c>
      <c r="AY12" s="8">
        <v>1262.1204139700001</v>
      </c>
      <c r="AZ12" s="8">
        <v>1213.0232720972419</v>
      </c>
      <c r="BA12" s="8">
        <v>1394.2048390719997</v>
      </c>
      <c r="BB12" s="8">
        <v>1142.981785618</v>
      </c>
      <c r="BC12" s="8">
        <v>1035.0008535628549</v>
      </c>
      <c r="BD12" s="8">
        <v>1007.5869923769999</v>
      </c>
      <c r="BE12" s="8">
        <v>1039.9261472079997</v>
      </c>
      <c r="BF12" s="8">
        <v>1155.4302314786</v>
      </c>
      <c r="BG12" s="8"/>
      <c r="BH12" s="8"/>
      <c r="BI12" s="8"/>
      <c r="BJ12" s="8"/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750.96799799399992</v>
      </c>
      <c r="AW13" s="8">
        <v>781.93756541000027</v>
      </c>
      <c r="AX13" s="8">
        <v>810.18018512399976</v>
      </c>
      <c r="AY13" s="8">
        <v>857.48725897000008</v>
      </c>
      <c r="AZ13" s="8">
        <v>829.7046580972418</v>
      </c>
      <c r="BA13" s="8">
        <v>862.31528407199994</v>
      </c>
      <c r="BB13" s="8">
        <v>701.39124061799998</v>
      </c>
      <c r="BC13" s="8">
        <v>651.34831556285485</v>
      </c>
      <c r="BD13" s="8">
        <v>600.84081237699934</v>
      </c>
      <c r="BE13" s="8">
        <v>606.08154620799951</v>
      </c>
      <c r="BF13" s="8">
        <v>632.62851847860031</v>
      </c>
      <c r="BG13" s="8"/>
      <c r="BH13" s="8"/>
      <c r="BI13" s="8"/>
      <c r="BJ13" s="8"/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/>
      <c r="BH14" s="8"/>
      <c r="BI14" s="8"/>
      <c r="BJ14" s="8"/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324.06426399999987</v>
      </c>
      <c r="BF15" s="8">
        <v>400.80980599999975</v>
      </c>
      <c r="BG15" s="8"/>
      <c r="BH15" s="8"/>
      <c r="BI15" s="8"/>
      <c r="BJ15" s="8"/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135.50163200000009</v>
      </c>
      <c r="BF16" s="9">
        <v>115.42652200000013</v>
      </c>
      <c r="BG16" s="9"/>
      <c r="BH16" s="9"/>
      <c r="BI16" s="9"/>
      <c r="BJ16" s="9"/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220.24850200000003</v>
      </c>
      <c r="AW17" s="3">
        <f t="shared" si="1"/>
        <v>198.05575899999974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95.304103000000623</v>
      </c>
      <c r="BE17" s="3">
        <f t="shared" si="2"/>
        <v>216.20990000000029</v>
      </c>
      <c r="BF17" s="3">
        <f t="shared" si="2"/>
        <v>303.07696299999975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 t="shared" si="2"/>
        <v>0</v>
      </c>
    </row>
    <row r="19" spans="2:62" x14ac:dyDescent="0.45">
      <c r="B19" s="23" t="s">
        <v>80</v>
      </c>
      <c r="C19" s="24">
        <f t="shared" ref="C19:BB19" si="3">C4/(C3*9.5%+C13)</f>
        <v>0.11531348476803906</v>
      </c>
      <c r="D19" s="24">
        <f t="shared" si="3"/>
        <v>0.13515337560369128</v>
      </c>
      <c r="E19" s="24">
        <f t="shared" si="3"/>
        <v>0.15859626718110417</v>
      </c>
      <c r="F19" s="24">
        <f t="shared" si="3"/>
        <v>0.1497454166841567</v>
      </c>
      <c r="G19" s="24">
        <f t="shared" si="3"/>
        <v>0.12520773717399883</v>
      </c>
      <c r="H19" s="24">
        <f t="shared" si="3"/>
        <v>0.15085320155812992</v>
      </c>
      <c r="I19" s="24">
        <f t="shared" si="3"/>
        <v>0.12977102469089047</v>
      </c>
      <c r="J19" s="24">
        <f t="shared" si="3"/>
        <v>0.16399671199993501</v>
      </c>
      <c r="K19" s="24">
        <f t="shared" si="3"/>
        <v>0.14952477502581335</v>
      </c>
      <c r="L19" s="24">
        <f t="shared" si="3"/>
        <v>0.18648328750881929</v>
      </c>
      <c r="M19" s="24">
        <f t="shared" si="3"/>
        <v>0.13979878288134637</v>
      </c>
      <c r="N19" s="24">
        <f t="shared" si="3"/>
        <v>0.17387291269410943</v>
      </c>
      <c r="O19" s="24">
        <f t="shared" si="3"/>
        <v>0.17498188567714379</v>
      </c>
      <c r="P19" s="24">
        <f t="shared" si="3"/>
        <v>0.16704685764878122</v>
      </c>
      <c r="Q19" s="24">
        <f t="shared" si="3"/>
        <v>0.18186568652579366</v>
      </c>
      <c r="R19" s="24">
        <f t="shared" si="3"/>
        <v>0.17931810030780768</v>
      </c>
      <c r="S19" s="24">
        <f t="shared" si="3"/>
        <v>0.15889438701975836</v>
      </c>
      <c r="T19" s="24">
        <f t="shared" si="3"/>
        <v>0.16995287523087604</v>
      </c>
      <c r="U19" s="24">
        <f t="shared" si="3"/>
        <v>0.13200048007853585</v>
      </c>
      <c r="V19" s="24">
        <f t="shared" si="3"/>
        <v>0.14807726442828276</v>
      </c>
      <c r="W19" s="24">
        <f t="shared" si="3"/>
        <v>0.14856693520825373</v>
      </c>
      <c r="X19" s="24">
        <f t="shared" si="3"/>
        <v>0.15880794097553036</v>
      </c>
      <c r="Y19" s="24">
        <f t="shared" si="3"/>
        <v>0.17393636158718889</v>
      </c>
      <c r="Z19" s="24">
        <f t="shared" si="3"/>
        <v>0.20065900367399864</v>
      </c>
      <c r="AA19" s="24">
        <f t="shared" si="3"/>
        <v>0.10959136345393705</v>
      </c>
      <c r="AB19" s="24">
        <f t="shared" si="3"/>
        <v>0.15758756521521627</v>
      </c>
      <c r="AC19" s="24">
        <f t="shared" si="3"/>
        <v>0.12674530337627213</v>
      </c>
      <c r="AD19" s="24">
        <f t="shared" si="3"/>
        <v>0.15283769651185314</v>
      </c>
      <c r="AE19" s="24">
        <f t="shared" si="3"/>
        <v>0.12726258311552652</v>
      </c>
      <c r="AF19" s="24">
        <f t="shared" si="3"/>
        <v>0.15851721234303218</v>
      </c>
      <c r="AG19" s="24">
        <f t="shared" si="3"/>
        <v>0.11529816268713836</v>
      </c>
      <c r="AH19" s="24">
        <f t="shared" si="3"/>
        <v>0.17490146061459361</v>
      </c>
      <c r="AI19" s="24">
        <f t="shared" si="3"/>
        <v>0.14739312193960888</v>
      </c>
      <c r="AJ19" s="24">
        <f t="shared" si="3"/>
        <v>0.1895821675863929</v>
      </c>
      <c r="AK19" s="24">
        <f t="shared" si="3"/>
        <v>0.17856807996633114</v>
      </c>
      <c r="AL19" s="24">
        <f t="shared" si="3"/>
        <v>0.16932464982281836</v>
      </c>
      <c r="AM19" s="24">
        <f t="shared" si="3"/>
        <v>0.15545368641396037</v>
      </c>
      <c r="AN19" s="24">
        <f t="shared" si="3"/>
        <v>0.14889676645774014</v>
      </c>
      <c r="AO19" s="24">
        <f t="shared" si="3"/>
        <v>0.17858007449028565</v>
      </c>
      <c r="AP19" s="24">
        <f t="shared" si="3"/>
        <v>0.19276505128986593</v>
      </c>
      <c r="AQ19" s="24">
        <f t="shared" si="3"/>
        <v>0.15761859062702985</v>
      </c>
      <c r="AR19" s="24">
        <f t="shared" si="3"/>
        <v>0.18294804617277111</v>
      </c>
      <c r="AS19" s="24">
        <f t="shared" si="3"/>
        <v>0.15496359379514729</v>
      </c>
      <c r="AT19" s="24">
        <f t="shared" si="3"/>
        <v>0.16564343794453693</v>
      </c>
      <c r="AU19" s="24">
        <f t="shared" si="3"/>
        <v>0.16651004860409654</v>
      </c>
      <c r="AV19" s="24">
        <f t="shared" si="3"/>
        <v>0.17218773423033809</v>
      </c>
      <c r="AW19" s="24">
        <f t="shared" si="3"/>
        <v>0.17925138916012631</v>
      </c>
      <c r="AX19" s="24">
        <f t="shared" si="3"/>
        <v>0.17737347468715134</v>
      </c>
      <c r="AY19" s="24">
        <f t="shared" si="3"/>
        <v>0.14815428582440698</v>
      </c>
      <c r="AZ19" s="24">
        <f t="shared" si="3"/>
        <v>0.12611397578750383</v>
      </c>
      <c r="BA19" s="24">
        <f t="shared" si="3"/>
        <v>0.14348503619330175</v>
      </c>
      <c r="BB19" s="24">
        <f t="shared" si="3"/>
        <v>0.18233123053124867</v>
      </c>
      <c r="BC19" s="24">
        <f>BC4/(BC3*9.5%+BC13)</f>
        <v>0.15355927071647377</v>
      </c>
      <c r="BD19" s="24">
        <f t="shared" ref="BD19:BJ19" si="4">BD4/(BD3*9.5%+BD13)</f>
        <v>0.18075189926532323</v>
      </c>
      <c r="BE19" s="24">
        <f t="shared" si="4"/>
        <v>0.167635233826394</v>
      </c>
      <c r="BF19" s="24">
        <f t="shared" si="4"/>
        <v>0.17879930073540276</v>
      </c>
      <c r="BG19" s="24" t="e">
        <f t="shared" si="4"/>
        <v>#DIV/0!</v>
      </c>
      <c r="BH19" s="24" t="e">
        <f t="shared" si="4"/>
        <v>#DIV/0!</v>
      </c>
      <c r="BI19" s="24" t="e">
        <f t="shared" si="4"/>
        <v>#DIV/0!</v>
      </c>
      <c r="BJ19" s="24" t="e">
        <f t="shared" si="4"/>
        <v>#DIV/0!</v>
      </c>
    </row>
    <row r="21" spans="2:62" x14ac:dyDescent="0.45">
      <c r="B21" s="2" t="s">
        <v>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ref="O21:BF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-8.9273948673358694E-2</v>
      </c>
      <c r="AW21" s="1">
        <f t="shared" si="5"/>
        <v>-9.4067010206507984E-2</v>
      </c>
      <c r="AX21" s="1">
        <f t="shared" si="5"/>
        <v>-6.6669577105991973E-2</v>
      </c>
      <c r="AY21" s="1">
        <f t="shared" si="5"/>
        <v>-0.10687401476066538</v>
      </c>
      <c r="AZ21" s="1">
        <f t="shared" si="5"/>
        <v>-5.081330525318728E-2</v>
      </c>
      <c r="BA21" s="1">
        <f t="shared" si="5"/>
        <v>9.7934942337660313E-2</v>
      </c>
      <c r="BB21" s="1">
        <f t="shared" si="5"/>
        <v>0.12121999707884745</v>
      </c>
      <c r="BC21" s="1">
        <f t="shared" si="5"/>
        <v>-0.30167667103582108</v>
      </c>
      <c r="BD21" s="1">
        <f t="shared" si="5"/>
        <v>-0.20360822583457094</v>
      </c>
      <c r="BE21" s="1">
        <f t="shared" si="5"/>
        <v>6.937076876540571E-2</v>
      </c>
      <c r="BF21" s="1">
        <f t="shared" si="5"/>
        <v>9.7658628305572037E-2</v>
      </c>
      <c r="BG21" s="19"/>
      <c r="BH21" s="19"/>
      <c r="BI21" s="19"/>
      <c r="BJ21" s="19"/>
    </row>
    <row r="22" spans="2:62" x14ac:dyDescent="0.45">
      <c r="B22" s="2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-5.6165859139020391E-2</v>
      </c>
      <c r="AW22" s="1">
        <f t="shared" si="9"/>
        <v>-1.8416626637986044E-2</v>
      </c>
      <c r="AX22" s="1">
        <f t="shared" si="9"/>
        <v>5.5499196129410677E-2</v>
      </c>
      <c r="AY22" s="1">
        <f t="shared" si="9"/>
        <v>-4.7043723388779601E-2</v>
      </c>
      <c r="AZ22" s="1">
        <f t="shared" si="9"/>
        <v>-8.3976055898540736E-2</v>
      </c>
      <c r="BA22" s="1">
        <f t="shared" si="9"/>
        <v>-0.11161580230358725</v>
      </c>
      <c r="BB22" s="1">
        <f t="shared" si="9"/>
        <v>-3.4340961036367079E-2</v>
      </c>
      <c r="BC22" s="1">
        <f t="shared" ref="BC22:BF26" si="10">BC4/AQ4-1</f>
        <v>-6.3227342872674397E-2</v>
      </c>
      <c r="BD22" s="1">
        <f t="shared" si="10"/>
        <v>-1.1137238515029568E-2</v>
      </c>
      <c r="BE22" s="1">
        <f t="shared" si="10"/>
        <v>0.14876047359591316</v>
      </c>
      <c r="BF22" s="1">
        <f t="shared" si="10"/>
        <v>0.10833921469261565</v>
      </c>
      <c r="BG22" s="19"/>
      <c r="BH22" s="19"/>
      <c r="BI22" s="19"/>
      <c r="BJ22" s="19"/>
    </row>
    <row r="23" spans="2:62" x14ac:dyDescent="0.45">
      <c r="B23" s="2" t="s">
        <v>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-2.0267108124922828E-2</v>
      </c>
      <c r="BF23" s="1">
        <f t="shared" si="10"/>
        <v>-0.19297977822743884</v>
      </c>
      <c r="BG23" s="19"/>
      <c r="BH23" s="19"/>
      <c r="BI23" s="19"/>
      <c r="BJ23" s="19"/>
    </row>
    <row r="24" spans="2:62" x14ac:dyDescent="0.45">
      <c r="B24" s="2" t="s">
        <v>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0.18521850195016776</v>
      </c>
      <c r="AZ24" s="1">
        <f t="shared" si="9"/>
        <v>0.25275308394269769</v>
      </c>
      <c r="BA24" s="1">
        <f t="shared" si="9"/>
        <v>-0.44302233533450253</v>
      </c>
      <c r="BB24" s="1">
        <f t="shared" si="9"/>
        <v>0.1084674589430501</v>
      </c>
      <c r="BC24" s="1">
        <f t="shared" si="10"/>
        <v>0.31118241348042286</v>
      </c>
      <c r="BD24" s="1">
        <f t="shared" si="10"/>
        <v>-0.33703670213431247</v>
      </c>
      <c r="BE24" s="1">
        <f t="shared" si="10"/>
        <v>-0.53487155410769605</v>
      </c>
      <c r="BF24" s="1">
        <f t="shared" si="10"/>
        <v>-0.8003808477411094</v>
      </c>
      <c r="BG24" s="19"/>
      <c r="BH24" s="19"/>
      <c r="BI24" s="19"/>
      <c r="BJ24" s="19"/>
    </row>
    <row r="25" spans="2:62" x14ac:dyDescent="0.45">
      <c r="B25" s="2" t="s">
        <v>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1.6417408368703867E-2</v>
      </c>
      <c r="AW25" s="1">
        <f t="shared" si="9"/>
        <v>-1.7253653685352588E-2</v>
      </c>
      <c r="AX25" s="1">
        <f t="shared" si="9"/>
        <v>0.14153073924787019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">
        <f t="shared" si="10"/>
        <v>0.33872473083980648</v>
      </c>
      <c r="BG25" s="19"/>
      <c r="BH25" s="19"/>
      <c r="BI25" s="19"/>
      <c r="BJ25" s="19"/>
    </row>
    <row r="26" spans="2:62" x14ac:dyDescent="0.45">
      <c r="B26" s="2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-9.4854987852060035E-2</v>
      </c>
      <c r="AW26" s="1">
        <f t="shared" si="9"/>
        <v>-0.107178822193989</v>
      </c>
      <c r="AX26" s="1">
        <f t="shared" si="9"/>
        <v>-8.9829397482853013E-2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5.7524328557597038E-2</v>
      </c>
      <c r="BF26" s="1">
        <f t="shared" si="10"/>
        <v>9.5969648729917756E-2</v>
      </c>
      <c r="BG26" s="19"/>
      <c r="BH26" s="19"/>
      <c r="BI26" s="19"/>
      <c r="BJ26" s="19"/>
    </row>
    <row r="27" spans="2:62" x14ac:dyDescent="0.45">
      <c r="B27" s="2" t="s">
        <v>12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>
        <f t="shared" ref="O27:BF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5.750619337203311E-2</v>
      </c>
      <c r="AW27" s="1">
        <f t="shared" si="11"/>
        <v>-1.2829084055370199E-2</v>
      </c>
      <c r="AX27" s="1">
        <f t="shared" si="11"/>
        <v>1.5941629842070038E-2</v>
      </c>
      <c r="AY27" s="1">
        <f t="shared" si="11"/>
        <v>1.3603087865478924E-2</v>
      </c>
      <c r="AZ27" s="1">
        <f t="shared" si="11"/>
        <v>9.8012573443499784E-2</v>
      </c>
      <c r="BA27" s="1">
        <f t="shared" si="11"/>
        <v>0.10665477915682398</v>
      </c>
      <c r="BB27" s="1">
        <f t="shared" si="11"/>
        <v>8.726442215153174E-3</v>
      </c>
      <c r="BC27" s="1">
        <f t="shared" si="11"/>
        <v>6.3061612480530549E-4</v>
      </c>
      <c r="BD27" s="1">
        <f t="shared" si="11"/>
        <v>2.9986804662712752E-2</v>
      </c>
      <c r="BE27" s="1">
        <f t="shared" si="11"/>
        <v>6.0972891822258735E-2</v>
      </c>
      <c r="BF27" s="1">
        <f t="shared" si="11"/>
        <v>1.7557402201843209E-2</v>
      </c>
      <c r="BG27" s="19"/>
      <c r="BH27" s="19"/>
      <c r="BI27" s="19"/>
      <c r="BJ27" s="19"/>
    </row>
    <row r="28" spans="2:62" x14ac:dyDescent="0.45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5" thickBot="1" x14ac:dyDescent="0.5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5" thickTop="1" x14ac:dyDescent="0.45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971.21649999399995</v>
      </c>
      <c r="AW30" s="3">
        <f t="shared" si="13"/>
        <v>979.99332441000001</v>
      </c>
      <c r="AX30" s="3">
        <f t="shared" si="13"/>
        <v>879.62035412400007</v>
      </c>
      <c r="AY30" s="3">
        <f t="shared" si="13"/>
        <v>1020.0869269700001</v>
      </c>
      <c r="AZ30" s="3">
        <f t="shared" si="13"/>
        <v>941.85108909724192</v>
      </c>
      <c r="BA30" s="3">
        <f t="shared" ref="BA30:BJ30" si="14">BA3</f>
        <v>1140.887938072</v>
      </c>
      <c r="BB30" s="3">
        <f t="shared" si="14"/>
        <v>997.51879061800003</v>
      </c>
      <c r="BC30" s="3">
        <f t="shared" si="14"/>
        <v>710.69135556285482</v>
      </c>
      <c r="BD30" s="3">
        <f t="shared" si="14"/>
        <v>696.14491537699996</v>
      </c>
      <c r="BE30" s="3">
        <f t="shared" si="14"/>
        <v>822.2914462079998</v>
      </c>
      <c r="BF30" s="3">
        <f t="shared" si="14"/>
        <v>935.70548147860006</v>
      </c>
      <c r="BG30" s="3">
        <f t="shared" si="14"/>
        <v>0</v>
      </c>
      <c r="BH30" s="3">
        <f t="shared" si="14"/>
        <v>0</v>
      </c>
      <c r="BI30" s="3">
        <f t="shared" si="14"/>
        <v>0</v>
      </c>
      <c r="BJ30" s="3">
        <f t="shared" si="14"/>
        <v>0</v>
      </c>
    </row>
    <row r="31" spans="2:62" x14ac:dyDescent="0.45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/>
      <c r="BH31" s="3"/>
      <c r="BI31" s="3"/>
      <c r="BJ31" s="3"/>
    </row>
    <row r="32" spans="2:62" x14ac:dyDescent="0.45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/>
      <c r="BH32" s="3"/>
      <c r="BI32" s="3"/>
      <c r="BJ32" s="3"/>
    </row>
    <row r="33" spans="2:62" x14ac:dyDescent="0.45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1847.5724999940001</v>
      </c>
      <c r="AW33" s="11">
        <f t="shared" si="15"/>
        <v>1931.7593244100001</v>
      </c>
      <c r="AX33" s="11">
        <f t="shared" si="15"/>
        <v>1842.3203541240002</v>
      </c>
      <c r="AY33" s="11">
        <f t="shared" si="15"/>
        <v>2253.4579269699998</v>
      </c>
      <c r="AZ33" s="11">
        <f t="shared" si="15"/>
        <v>1909.5410890972419</v>
      </c>
      <c r="BA33" s="11">
        <f t="shared" ref="BA33" si="16">SUM(BA30:BA32)</f>
        <v>2167.9829380719998</v>
      </c>
      <c r="BB33" s="11">
        <f t="shared" ref="BB33" si="17">SUM(BB30:BB32)</f>
        <v>2128.8667906179999</v>
      </c>
      <c r="BC33" s="11">
        <f t="shared" ref="BC33" si="18">SUM(BC30:BC32)</f>
        <v>1409.4753555628549</v>
      </c>
      <c r="BD33" s="11">
        <f t="shared" ref="BD33" si="19">SUM(BD30:BD32)</f>
        <v>1200.5819153769999</v>
      </c>
      <c r="BE33" s="11">
        <f t="shared" ref="BE33" si="20">SUM(BE30:BE32)</f>
        <v>1381.6534462079997</v>
      </c>
      <c r="BF33" s="11">
        <f t="shared" ref="BF33" si="21">SUM(BF30:BF32)</f>
        <v>1647.4464814785999</v>
      </c>
      <c r="BG33" s="11">
        <f t="shared" ref="BG33" si="22">SUM(BG30:BG32)</f>
        <v>0</v>
      </c>
      <c r="BH33" s="11">
        <f t="shared" ref="BH33" si="23">SUM(BH30:BH32)</f>
        <v>0</v>
      </c>
      <c r="BI33" s="11">
        <f t="shared" ref="BI33" si="24">SUM(BI30:BI32)</f>
        <v>0</v>
      </c>
      <c r="BJ33" s="11">
        <f t="shared" ref="BJ33" si="25">SUM(BJ30:BJ32)</f>
        <v>0</v>
      </c>
    </row>
    <row r="34" spans="2:62" x14ac:dyDescent="0.45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750.96799799399992</v>
      </c>
      <c r="AW34" s="3">
        <f t="shared" si="26"/>
        <v>781.93756541000027</v>
      </c>
      <c r="AX34" s="3">
        <f t="shared" si="26"/>
        <v>810.18018512399976</v>
      </c>
      <c r="AY34" s="3">
        <f t="shared" si="26"/>
        <v>857.48725897000008</v>
      </c>
      <c r="AZ34" s="3">
        <f t="shared" si="26"/>
        <v>829.7046580972418</v>
      </c>
      <c r="BA34" s="3">
        <f t="shared" ref="BA34:BJ34" si="27">BA13</f>
        <v>862.31528407199994</v>
      </c>
      <c r="BB34" s="3">
        <f t="shared" si="27"/>
        <v>701.39124061799998</v>
      </c>
      <c r="BC34" s="3">
        <f t="shared" si="27"/>
        <v>651.34831556285485</v>
      </c>
      <c r="BD34" s="3">
        <f t="shared" si="27"/>
        <v>600.84081237699934</v>
      </c>
      <c r="BE34" s="3">
        <f t="shared" si="27"/>
        <v>606.08154620799951</v>
      </c>
      <c r="BF34" s="3">
        <f t="shared" si="27"/>
        <v>632.62851847860031</v>
      </c>
      <c r="BG34" s="3">
        <f t="shared" si="27"/>
        <v>0</v>
      </c>
      <c r="BH34" s="3">
        <f t="shared" si="27"/>
        <v>0</v>
      </c>
      <c r="BI34" s="3">
        <f t="shared" si="27"/>
        <v>0</v>
      </c>
      <c r="BJ34" s="3">
        <f t="shared" si="27"/>
        <v>0</v>
      </c>
    </row>
    <row r="35" spans="2:62" x14ac:dyDescent="0.45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/>
      <c r="BH35" s="3"/>
      <c r="BI35" s="3"/>
      <c r="BJ35" s="3"/>
    </row>
    <row r="36" spans="2:62" x14ac:dyDescent="0.45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>
        <v>973.20100000000002</v>
      </c>
      <c r="BG36" s="13"/>
      <c r="BH36" s="13"/>
      <c r="BI36" s="13"/>
      <c r="BJ36" s="13"/>
    </row>
    <row r="37" spans="2:62" x14ac:dyDescent="0.45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2275.9979979939999</v>
      </c>
      <c r="AW37" s="11">
        <f t="shared" si="28"/>
        <v>2329.0995654100007</v>
      </c>
      <c r="AX37" s="11">
        <f t="shared" si="28"/>
        <v>2416.4591851239998</v>
      </c>
      <c r="AY37" s="11">
        <f t="shared" si="28"/>
        <v>2672.6672589700001</v>
      </c>
      <c r="AZ37" s="11">
        <f t="shared" si="28"/>
        <v>2505.4066580972417</v>
      </c>
      <c r="BA37" s="11">
        <f t="shared" ref="BA37" si="29">SUM(BA34:BA36)</f>
        <v>2640.659284072</v>
      </c>
      <c r="BB37" s="11">
        <f t="shared" ref="BB37" si="30">SUM(BB34:BB36)</f>
        <v>2191.3932406179997</v>
      </c>
      <c r="BC37" s="11">
        <f t="shared" ref="BC37" si="31">SUM(BC34:BC36)</f>
        <v>2182.9003155628548</v>
      </c>
      <c r="BD37" s="11">
        <f t="shared" ref="BD37" si="32">SUM(BD34:BD36)</f>
        <v>2065.7748123769993</v>
      </c>
      <c r="BE37" s="11">
        <f t="shared" ref="BE37" si="33">SUM(BE34:BE36)</f>
        <v>2134.4195462079997</v>
      </c>
      <c r="BF37" s="11">
        <f t="shared" ref="BF37" si="34">SUM(BF34:BF36)</f>
        <v>2189.7545184786004</v>
      </c>
      <c r="BG37" s="11">
        <f t="shared" ref="BG37" si="35">SUM(BG34:BG36)</f>
        <v>0</v>
      </c>
      <c r="BH37" s="11">
        <f t="shared" ref="BH37" si="36">SUM(BH34:BH36)</f>
        <v>0</v>
      </c>
      <c r="BI37" s="11">
        <f t="shared" ref="BI37" si="37">SUM(BI34:BI36)</f>
        <v>0</v>
      </c>
      <c r="BJ37" s="11">
        <f t="shared" ref="BJ37" si="38">SUM(BJ34:BJ36)</f>
        <v>0</v>
      </c>
    </row>
    <row r="38" spans="2:62" x14ac:dyDescent="0.45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220.24850200000003</v>
      </c>
      <c r="AW38" s="3">
        <f t="shared" si="39"/>
        <v>198.05575899999974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112.14643100000012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95.304103000000623</v>
      </c>
      <c r="BE38" s="3">
        <f t="shared" si="40"/>
        <v>216.20990000000029</v>
      </c>
      <c r="BF38" s="3">
        <f t="shared" si="40"/>
        <v>303.07696299999975</v>
      </c>
      <c r="BG38" s="3">
        <f t="shared" si="40"/>
        <v>0</v>
      </c>
      <c r="BH38" s="3">
        <f t="shared" si="40"/>
        <v>0</v>
      </c>
      <c r="BI38" s="3">
        <f t="shared" si="40"/>
        <v>0</v>
      </c>
      <c r="BJ38" s="3">
        <f t="shared" si="40"/>
        <v>0</v>
      </c>
    </row>
    <row r="39" spans="2:62" x14ac:dyDescent="0.45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-139.60999999999996</v>
      </c>
      <c r="BG39" s="3">
        <f t="shared" si="42"/>
        <v>0</v>
      </c>
      <c r="BH39" s="3">
        <f t="shared" si="42"/>
        <v>0</v>
      </c>
      <c r="BI39" s="3">
        <f t="shared" si="42"/>
        <v>0</v>
      </c>
      <c r="BJ39" s="3">
        <f t="shared" si="42"/>
        <v>0</v>
      </c>
    </row>
    <row r="40" spans="2:62" x14ac:dyDescent="0.45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-705.77500000000009</v>
      </c>
      <c r="BG40" s="13">
        <f t="shared" si="43"/>
        <v>0</v>
      </c>
      <c r="BH40" s="13">
        <f t="shared" si="43"/>
        <v>0</v>
      </c>
      <c r="BI40" s="13">
        <f t="shared" si="43"/>
        <v>0</v>
      </c>
      <c r="BJ40" s="13">
        <f t="shared" si="43"/>
        <v>0</v>
      </c>
    </row>
    <row r="41" spans="2:62" x14ac:dyDescent="0.45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-397.34024100000056</v>
      </c>
      <c r="AX41" s="13">
        <f t="shared" si="39"/>
        <v>-574.13883099999953</v>
      </c>
      <c r="AY41" s="13">
        <f t="shared" si="39"/>
        <v>-419.20933200000036</v>
      </c>
      <c r="AZ41" s="13">
        <f t="shared" si="39"/>
        <v>-595.86556899999982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-865.19289699999945</v>
      </c>
      <c r="BE41" s="13">
        <f t="shared" si="44"/>
        <v>-752.76610000000005</v>
      </c>
      <c r="BF41" s="13">
        <f t="shared" si="44"/>
        <v>-542.30803700000047</v>
      </c>
      <c r="BG41" s="13">
        <f t="shared" si="44"/>
        <v>0</v>
      </c>
      <c r="BH41" s="13">
        <f t="shared" si="44"/>
        <v>0</v>
      </c>
      <c r="BI41" s="13">
        <f t="shared" si="44"/>
        <v>0</v>
      </c>
      <c r="BJ41" s="13">
        <f t="shared" si="44"/>
        <v>0</v>
      </c>
    </row>
    <row r="43" spans="2:62" x14ac:dyDescent="0.45">
      <c r="B43" s="2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-8.9273948673358694E-2</v>
      </c>
      <c r="AW43" s="1">
        <f t="shared" si="58"/>
        <v>-9.4067010206507984E-2</v>
      </c>
      <c r="AX43" s="1">
        <f t="shared" si="58"/>
        <v>-6.6669577105991973E-2</v>
      </c>
      <c r="AY43" s="1">
        <f t="shared" ref="AY43:BF43" si="59">AY30/AM30-1</f>
        <v>-0.10687401476066538</v>
      </c>
      <c r="AZ43" s="1">
        <f t="shared" si="59"/>
        <v>-5.081330525318728E-2</v>
      </c>
      <c r="BA43" s="1">
        <f t="shared" si="59"/>
        <v>9.7934942337660313E-2</v>
      </c>
      <c r="BB43" s="1">
        <f t="shared" si="59"/>
        <v>0.12121999707884745</v>
      </c>
      <c r="BC43" s="1">
        <f t="shared" si="59"/>
        <v>-0.30167667103582108</v>
      </c>
      <c r="BD43" s="1">
        <f t="shared" si="59"/>
        <v>-0.20360822583457094</v>
      </c>
      <c r="BE43" s="1">
        <f t="shared" si="59"/>
        <v>6.937076876540571E-2</v>
      </c>
      <c r="BF43" s="1">
        <f t="shared" si="59"/>
        <v>9.7658628305572037E-2</v>
      </c>
    </row>
    <row r="44" spans="2:62" x14ac:dyDescent="0.45">
      <c r="B44" s="2" t="s">
        <v>18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F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  <c r="BF44" s="1">
        <f t="shared" si="60"/>
        <v>0.13583841627085369</v>
      </c>
    </row>
    <row r="45" spans="2:62" x14ac:dyDescent="0.45">
      <c r="B45" s="2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  <c r="BF45" s="1">
        <f t="shared" si="60"/>
        <v>0.35321293574128521</v>
      </c>
    </row>
    <row r="46" spans="2:62" x14ac:dyDescent="0.45">
      <c r="B46" s="2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2.1418749280288418E-2</v>
      </c>
      <c r="AW46" s="1">
        <f t="shared" si="58"/>
        <v>-0.13181379604466825</v>
      </c>
      <c r="AX46" s="1">
        <f t="shared" si="58"/>
        <v>-6.1467129282531174E-2</v>
      </c>
      <c r="AY46" s="1">
        <f t="shared" si="60"/>
        <v>8.1188328871062199E-2</v>
      </c>
      <c r="AZ46" s="1">
        <f t="shared" si="60"/>
        <v>6.3821793723449316E-2</v>
      </c>
      <c r="BA46" s="1">
        <f t="shared" si="60"/>
        <v>-1.0500709201456182E-2</v>
      </c>
      <c r="BB46" s="1">
        <f t="shared" si="60"/>
        <v>0.17764795200034178</v>
      </c>
      <c r="BC46" s="1">
        <f t="shared" si="60"/>
        <v>-0.21364603238336777</v>
      </c>
      <c r="BD46" s="1">
        <f t="shared" si="60"/>
        <v>-0.16446830598739848</v>
      </c>
      <c r="BE46" s="1">
        <f t="shared" si="60"/>
        <v>7.0044774523899234E-2</v>
      </c>
      <c r="BF46" s="1">
        <f t="shared" si="60"/>
        <v>0.14306240456320363</v>
      </c>
    </row>
    <row r="47" spans="2:62" x14ac:dyDescent="0.45">
      <c r="B47" s="2" t="s">
        <v>21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5.750619337203311E-2</v>
      </c>
      <c r="AW47" s="1">
        <f t="shared" si="58"/>
        <v>-1.2829084055370199E-2</v>
      </c>
      <c r="AX47" s="1">
        <f t="shared" si="58"/>
        <v>1.5941629842070038E-2</v>
      </c>
      <c r="AY47" s="1">
        <f t="shared" si="60"/>
        <v>1.3603087865478924E-2</v>
      </c>
      <c r="AZ47" s="1">
        <f t="shared" si="60"/>
        <v>9.8012573443499784E-2</v>
      </c>
      <c r="BA47" s="1">
        <f t="shared" si="60"/>
        <v>0.10665477915682398</v>
      </c>
      <c r="BB47" s="1">
        <f t="shared" si="60"/>
        <v>8.726442215153174E-3</v>
      </c>
      <c r="BC47" s="1">
        <f t="shared" si="60"/>
        <v>6.3061612480530549E-4</v>
      </c>
      <c r="BD47" s="1">
        <f t="shared" si="60"/>
        <v>2.9986804662712752E-2</v>
      </c>
      <c r="BE47" s="1">
        <f t="shared" si="60"/>
        <v>6.0972891822258735E-2</v>
      </c>
      <c r="BF47" s="1">
        <f t="shared" si="60"/>
        <v>1.7557402201843209E-2</v>
      </c>
    </row>
    <row r="48" spans="2:62" x14ac:dyDescent="0.45">
      <c r="B48" s="2" t="s">
        <v>22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  <c r="BF48" s="1">
        <f t="shared" si="60"/>
        <v>2.9603128702815562E-2</v>
      </c>
    </row>
    <row r="49" spans="2:62" x14ac:dyDescent="0.45">
      <c r="B49" s="2" t="s">
        <v>23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 t="shared" si="60"/>
        <v>0.20426246924836033</v>
      </c>
      <c r="BF49" s="1">
        <f t="shared" si="60"/>
        <v>0.13059707127796139</v>
      </c>
    </row>
    <row r="50" spans="2:62" x14ac:dyDescent="0.45">
      <c r="B50" s="2" t="s">
        <v>20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3.3763873062768734E-2</v>
      </c>
      <c r="AW50" s="1">
        <f t="shared" si="58"/>
        <v>-6.4416369463582424E-4</v>
      </c>
      <c r="AX50" s="1">
        <f t="shared" si="58"/>
        <v>1.3632197875452334E-2</v>
      </c>
      <c r="AY50" s="1">
        <f t="shared" si="60"/>
        <v>6.0039584028142245E-2</v>
      </c>
      <c r="AZ50" s="1">
        <f t="shared" si="60"/>
        <v>0.12204209056761361</v>
      </c>
      <c r="BA50" s="1">
        <f t="shared" si="60"/>
        <v>0.14869559403171739</v>
      </c>
      <c r="BB50" s="1">
        <f t="shared" si="60"/>
        <v>6.2129844109837462E-2</v>
      </c>
      <c r="BC50" s="1">
        <f t="shared" si="60"/>
        <v>7.5787972580732443E-2</v>
      </c>
      <c r="BD50" s="1">
        <f t="shared" si="60"/>
        <v>8.8813742758371061E-2</v>
      </c>
      <c r="BE50" s="1">
        <f t="shared" si="60"/>
        <v>0.12121197416340479</v>
      </c>
      <c r="BF50" s="1">
        <f t="shared" si="60"/>
        <v>6.8363753002062211E-2</v>
      </c>
      <c r="BG50" s="7"/>
      <c r="BH50" s="7"/>
      <c r="BI50" s="7"/>
      <c r="BJ50" s="7"/>
    </row>
    <row r="51" spans="2:62" x14ac:dyDescent="0.45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5" thickBot="1" x14ac:dyDescent="0.5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5" thickTop="1" x14ac:dyDescent="0.45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/>
      <c r="BH53" s="3"/>
      <c r="BI53" s="3"/>
      <c r="BJ53" s="3"/>
    </row>
    <row r="54" spans="2:62" x14ac:dyDescent="0.45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/>
      <c r="BH54" s="3"/>
      <c r="BI54" s="3"/>
      <c r="BJ54" s="3"/>
    </row>
    <row r="55" spans="2:62" x14ac:dyDescent="0.45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/>
      <c r="BH55" s="3"/>
      <c r="BI55" s="3"/>
      <c r="BJ55" s="3"/>
    </row>
    <row r="56" spans="2:62" x14ac:dyDescent="0.45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/>
      <c r="BH56" s="3"/>
      <c r="BI56" s="3"/>
      <c r="BJ56" s="3"/>
    </row>
    <row r="57" spans="2:62" x14ac:dyDescent="0.45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26779.822</v>
      </c>
      <c r="BG57" s="11">
        <f t="shared" ref="BG57" si="75">SUM(BG53:BG56)</f>
        <v>0</v>
      </c>
      <c r="BH57" s="11">
        <f t="shared" ref="BH57" si="76">SUM(BH53:BH56)</f>
        <v>0</v>
      </c>
      <c r="BI57" s="11">
        <f t="shared" ref="BI57" si="77">SUM(BI53:BI56)</f>
        <v>0</v>
      </c>
      <c r="BJ57" s="11">
        <f t="shared" ref="BJ57" si="78">SUM(BJ53:BJ56)</f>
        <v>0</v>
      </c>
    </row>
    <row r="58" spans="2:62" x14ac:dyDescent="0.45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/>
      <c r="BH58" s="3"/>
      <c r="BI58" s="3"/>
      <c r="BJ58" s="3"/>
    </row>
    <row r="59" spans="2:62" x14ac:dyDescent="0.45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/>
      <c r="BH59" s="3"/>
      <c r="BI59" s="3"/>
      <c r="BJ59" s="3"/>
    </row>
    <row r="60" spans="2:62" x14ac:dyDescent="0.45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/>
      <c r="BH60" s="13"/>
      <c r="BI60" s="13"/>
      <c r="BJ60" s="13"/>
    </row>
    <row r="61" spans="2:62" x14ac:dyDescent="0.45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/>
      <c r="BH61" s="13"/>
      <c r="BI61" s="13"/>
      <c r="BJ61" s="13"/>
    </row>
    <row r="62" spans="2:62" x14ac:dyDescent="0.45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27146.484</v>
      </c>
      <c r="BG62" s="11">
        <f t="shared" ref="BG62" si="86">SUM(BG58:BG61)</f>
        <v>0</v>
      </c>
      <c r="BH62" s="11">
        <f t="shared" ref="BH62" si="87">SUM(BH58:BH61)</f>
        <v>0</v>
      </c>
      <c r="BI62" s="11">
        <f t="shared" ref="BI62" si="88">SUM(BI58:BI61)</f>
        <v>0</v>
      </c>
      <c r="BJ62" s="11">
        <f t="shared" ref="BJ62" si="89">SUM(BJ58:BJ61)</f>
        <v>0</v>
      </c>
    </row>
    <row r="63" spans="2:62" x14ac:dyDescent="0.45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1560.1239999999998</v>
      </c>
      <c r="BG63" s="3">
        <f t="shared" si="91"/>
        <v>0</v>
      </c>
      <c r="BH63" s="3">
        <f t="shared" si="91"/>
        <v>0</v>
      </c>
      <c r="BI63" s="3">
        <f t="shared" si="91"/>
        <v>0</v>
      </c>
      <c r="BJ63" s="3">
        <f t="shared" si="91"/>
        <v>0</v>
      </c>
    </row>
    <row r="64" spans="2:62" x14ac:dyDescent="0.45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852.88600000000042</v>
      </c>
      <c r="BG64" s="3">
        <f t="shared" si="93"/>
        <v>0</v>
      </c>
      <c r="BH64" s="3">
        <f t="shared" si="93"/>
        <v>0</v>
      </c>
      <c r="BI64" s="3">
        <f t="shared" si="93"/>
        <v>0</v>
      </c>
      <c r="BJ64" s="3">
        <f t="shared" si="93"/>
        <v>0</v>
      </c>
    </row>
    <row r="65" spans="2:62" x14ac:dyDescent="0.45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-1809.085</v>
      </c>
      <c r="BG65" s="3">
        <f t="shared" si="94"/>
        <v>0</v>
      </c>
      <c r="BH65" s="3">
        <f t="shared" si="94"/>
        <v>0</v>
      </c>
      <c r="BI65" s="3">
        <f t="shared" si="94"/>
        <v>0</v>
      </c>
      <c r="BJ65" s="3">
        <f t="shared" si="94"/>
        <v>0</v>
      </c>
    </row>
    <row r="66" spans="2:62" x14ac:dyDescent="0.45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-970.58699999999999</v>
      </c>
      <c r="BG66" s="3">
        <f t="shared" si="95"/>
        <v>0</v>
      </c>
      <c r="BH66" s="3">
        <f t="shared" si="95"/>
        <v>0</v>
      </c>
      <c r="BI66" s="3">
        <f t="shared" si="95"/>
        <v>0</v>
      </c>
      <c r="BJ66" s="3">
        <f t="shared" si="95"/>
        <v>0</v>
      </c>
    </row>
    <row r="67" spans="2:62" x14ac:dyDescent="0.45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 t="shared" si="96"/>
        <v>-509.43299999999726</v>
      </c>
      <c r="BF67" s="3">
        <f t="shared" si="96"/>
        <v>-366.66200000000026</v>
      </c>
      <c r="BG67" s="3">
        <f t="shared" si="96"/>
        <v>0</v>
      </c>
      <c r="BH67" s="3">
        <f t="shared" si="96"/>
        <v>0</v>
      </c>
      <c r="BI67" s="3">
        <f t="shared" si="96"/>
        <v>0</v>
      </c>
      <c r="BJ67" s="3">
        <f t="shared" si="96"/>
        <v>0</v>
      </c>
    </row>
    <row r="69" spans="2:62" x14ac:dyDescent="0.45">
      <c r="B69" s="2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F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  <c r="BF69" s="1">
        <f t="shared" si="98"/>
        <v>-4.8309364026872803E-2</v>
      </c>
    </row>
    <row r="70" spans="2:62" x14ac:dyDescent="0.45">
      <c r="B70" s="2" t="s">
        <v>30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F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  <c r="BF70" s="1">
        <f t="shared" si="99"/>
        <v>-5.9429384032757659E-2</v>
      </c>
    </row>
    <row r="71" spans="2:62" x14ac:dyDescent="0.45">
      <c r="B71" s="2" t="s">
        <v>31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  <c r="BF71" s="1">
        <f t="shared" si="99"/>
        <v>6.0035841661117084E-2</v>
      </c>
    </row>
    <row r="72" spans="2:62" x14ac:dyDescent="0.45">
      <c r="B72" s="2" t="s">
        <v>32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  <c r="BF72" s="1">
        <f t="shared" si="99"/>
        <v>4.0113038700055004E-2</v>
      </c>
    </row>
    <row r="73" spans="2:62" x14ac:dyDescent="0.45">
      <c r="B73" s="2" t="s">
        <v>20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  <c r="BF73" s="1">
        <f t="shared" si="99"/>
        <v>-3.0958371895029702E-2</v>
      </c>
    </row>
    <row r="74" spans="2:62" x14ac:dyDescent="0.45">
      <c r="B74" s="2" t="s">
        <v>33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  <c r="BF74" s="1">
        <f t="shared" si="99"/>
        <v>-3.319088533178971E-3</v>
      </c>
    </row>
    <row r="75" spans="2:62" x14ac:dyDescent="0.45">
      <c r="B75" s="2" t="s">
        <v>34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  <c r="BF75" s="1">
        <f t="shared" si="99"/>
        <v>-6.4527858167505725E-3</v>
      </c>
    </row>
    <row r="76" spans="2:62" x14ac:dyDescent="0.45">
      <c r="B76" s="2" t="s">
        <v>35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  <c r="BF76" s="1">
        <f t="shared" si="99"/>
        <v>2.807599703641972E-2</v>
      </c>
    </row>
    <row r="77" spans="2:62" x14ac:dyDescent="0.45">
      <c r="B77" s="2" t="s">
        <v>36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  <c r="BF77" s="1">
        <f t="shared" si="99"/>
        <v>4.7801878628439542E-3</v>
      </c>
    </row>
    <row r="78" spans="2:62" x14ac:dyDescent="0.45">
      <c r="B78" s="2" t="s">
        <v>20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  <c r="BF78" s="1">
        <f t="shared" si="99"/>
        <v>3.4970208912998846E-3</v>
      </c>
    </row>
    <row r="80" spans="2:62" s="17" customFormat="1" ht="19.5" thickBot="1" x14ac:dyDescent="0.5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5" thickTop="1" x14ac:dyDescent="0.45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>
        <v>28.452300000000001</v>
      </c>
      <c r="BG81" s="3"/>
      <c r="BH81" s="3"/>
      <c r="BI81" s="3"/>
      <c r="BJ81" s="3"/>
    </row>
    <row r="82" spans="1:62" x14ac:dyDescent="0.45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>
        <v>125.53189999999991</v>
      </c>
      <c r="BG82" s="3"/>
      <c r="BH82" s="3"/>
      <c r="BI82" s="3"/>
      <c r="BJ82" s="3"/>
    </row>
    <row r="83" spans="1:62" x14ac:dyDescent="0.45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>
        <v>136.4788999999999</v>
      </c>
      <c r="BG83" s="3"/>
      <c r="BH83" s="3"/>
      <c r="BI83" s="3"/>
      <c r="BJ83" s="3"/>
    </row>
    <row r="84" spans="1:62" s="21" customFormat="1" x14ac:dyDescent="0.45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>
        <v>17.505300000000005</v>
      </c>
      <c r="BG84" s="13"/>
      <c r="BH84" s="13"/>
      <c r="BI84" s="13"/>
      <c r="BJ84" s="13"/>
    </row>
    <row r="85" spans="1:62" s="22" customFormat="1" x14ac:dyDescent="0.45">
      <c r="A85" s="21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153.9841999999999</v>
      </c>
      <c r="BG85" s="11">
        <f t="shared" si="136"/>
        <v>0</v>
      </c>
      <c r="BH85" s="11">
        <f t="shared" si="136"/>
        <v>0</v>
      </c>
      <c r="BI85" s="11">
        <f t="shared" si="136"/>
        <v>0</v>
      </c>
      <c r="BJ85" s="11">
        <f t="shared" si="136"/>
        <v>0</v>
      </c>
    </row>
    <row r="86" spans="1:62" s="21" customFormat="1" x14ac:dyDescent="0.45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>
        <v>341.89010000000007</v>
      </c>
      <c r="BG86" s="3"/>
      <c r="BH86" s="3"/>
      <c r="BI86" s="3"/>
      <c r="BJ86" s="3"/>
    </row>
    <row r="87" spans="1:62" s="21" customFormat="1" x14ac:dyDescent="0.45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>
        <v>127.34459999999997</v>
      </c>
      <c r="BG87" s="3"/>
      <c r="BH87" s="3"/>
      <c r="BI87" s="3"/>
      <c r="BJ87" s="3"/>
    </row>
    <row r="88" spans="1:62" s="21" customFormat="1" x14ac:dyDescent="0.45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>
        <v>117.14839999999997</v>
      </c>
      <c r="BG88" s="3"/>
      <c r="BH88" s="3"/>
      <c r="BI88" s="3"/>
      <c r="BJ88" s="3"/>
    </row>
    <row r="89" spans="1:62" s="21" customFormat="1" x14ac:dyDescent="0.45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>
        <v>352.08630000000011</v>
      </c>
      <c r="BG89" s="13"/>
      <c r="BH89" s="13"/>
      <c r="BI89" s="13"/>
      <c r="BJ89" s="13"/>
    </row>
    <row r="90" spans="1:62" s="22" customFormat="1" x14ac:dyDescent="0.45">
      <c r="A90" s="21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469.23470000000003</v>
      </c>
      <c r="BG90" s="11">
        <f t="shared" si="137"/>
        <v>0</v>
      </c>
      <c r="BH90" s="11">
        <f t="shared" si="137"/>
        <v>0</v>
      </c>
      <c r="BI90" s="11">
        <f t="shared" si="137"/>
        <v>0</v>
      </c>
      <c r="BJ90" s="11">
        <f t="shared" si="137"/>
        <v>0</v>
      </c>
    </row>
    <row r="91" spans="1:62" x14ac:dyDescent="0.45">
      <c r="A91" s="21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 t="shared" si="138"/>
        <v>215.59410000000011</v>
      </c>
      <c r="BF91" s="3">
        <f t="shared" si="138"/>
        <v>315.2505000000001</v>
      </c>
      <c r="BG91" s="3">
        <f t="shared" si="138"/>
        <v>0</v>
      </c>
      <c r="BH91" s="3">
        <f t="shared" si="138"/>
        <v>0</v>
      </c>
      <c r="BI91" s="3">
        <f t="shared" si="138"/>
        <v>0</v>
      </c>
      <c r="BJ91" s="3">
        <f t="shared" si="138"/>
        <v>0</v>
      </c>
    </row>
    <row r="92" spans="1:62" x14ac:dyDescent="0.45">
      <c r="A92" s="21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313.4378000000001</v>
      </c>
      <c r="BG92" s="3">
        <f t="shared" si="139"/>
        <v>0</v>
      </c>
      <c r="BH92" s="3">
        <f t="shared" si="139"/>
        <v>0</v>
      </c>
      <c r="BI92" s="3">
        <f t="shared" si="139"/>
        <v>0</v>
      </c>
      <c r="BJ92" s="3">
        <f t="shared" si="139"/>
        <v>0</v>
      </c>
    </row>
    <row r="93" spans="1:62" x14ac:dyDescent="0.45">
      <c r="A93" s="21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1.8127000000000635</v>
      </c>
      <c r="BG93" s="13">
        <f t="shared" si="140"/>
        <v>0</v>
      </c>
      <c r="BH93" s="13">
        <f t="shared" si="140"/>
        <v>0</v>
      </c>
      <c r="BI93" s="13">
        <f t="shared" si="140"/>
        <v>0</v>
      </c>
      <c r="BJ93" s="13">
        <f t="shared" si="140"/>
        <v>0</v>
      </c>
    </row>
    <row r="94" spans="1:62" x14ac:dyDescent="0.45">
      <c r="A94" s="21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 x14ac:dyDescent="0.45">
      <c r="A95" s="21"/>
    </row>
    <row r="96" spans="1:62" x14ac:dyDescent="0.45">
      <c r="A96" s="21"/>
      <c r="B96" s="2" t="s">
        <v>67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F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  <c r="BF96" s="1">
        <f t="shared" si="162"/>
        <v>1.8706061584406162</v>
      </c>
    </row>
    <row r="97" spans="1:62" x14ac:dyDescent="0.45">
      <c r="A97" s="21"/>
      <c r="B97" s="2" t="s">
        <v>68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  <c r="BF97" s="1">
        <f t="shared" si="162"/>
        <v>-0.28373084252930114</v>
      </c>
    </row>
    <row r="98" spans="1:62" x14ac:dyDescent="0.45">
      <c r="A98" s="21"/>
      <c r="B98" s="2" t="s">
        <v>69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  <c r="BF98" s="1">
        <f t="shared" si="162"/>
        <v>-0.13014972023457261</v>
      </c>
    </row>
    <row r="99" spans="1:62" x14ac:dyDescent="0.45">
      <c r="A99" s="21"/>
      <c r="B99" s="2" t="s">
        <v>70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  <c r="BF99" s="1">
        <f t="shared" si="162"/>
        <v>-0.3807883184826476</v>
      </c>
    </row>
    <row r="100" spans="1:62" x14ac:dyDescent="0.45">
      <c r="A100" s="21"/>
      <c r="B100" s="2" t="s">
        <v>75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  <c r="BF100" s="1">
        <f t="shared" si="162"/>
        <v>-0.16841533383449703</v>
      </c>
    </row>
    <row r="101" spans="1:62" x14ac:dyDescent="0.45">
      <c r="A101" s="21"/>
      <c r="B101" s="2" t="s">
        <v>71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  <c r="BF101" s="1">
        <f t="shared" si="162"/>
        <v>-1.3264428023017638E-3</v>
      </c>
    </row>
    <row r="102" spans="1:62" x14ac:dyDescent="0.45">
      <c r="B102" s="2" t="s">
        <v>72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  <c r="BF102" s="1">
        <f t="shared" si="162"/>
        <v>0.72055676254093881</v>
      </c>
    </row>
    <row r="103" spans="1:62" x14ac:dyDescent="0.45">
      <c r="B103" s="2" t="s">
        <v>73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1">
        <f t="shared" si="162"/>
        <v>-0.69725802212592114</v>
      </c>
      <c r="BG103" s="7"/>
      <c r="BH103" s="7"/>
      <c r="BI103" s="7"/>
      <c r="BJ103" s="7"/>
    </row>
    <row r="104" spans="1:62" x14ac:dyDescent="0.45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-0.40610793429535397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  <c r="BF104" s="1">
        <f t="shared" si="162"/>
        <v>10.975765223691242</v>
      </c>
    </row>
    <row r="105" spans="1:62" x14ac:dyDescent="0.45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  <c r="BF105" s="1">
        <f t="shared" si="162"/>
        <v>0.12699870159752091</v>
      </c>
    </row>
    <row r="106" spans="1:62" x14ac:dyDescent="0.45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  <c r="BF106" s="1">
        <f t="shared" si="162"/>
        <v>0.36360982091646865</v>
      </c>
    </row>
    <row r="107" spans="1:62" x14ac:dyDescent="0.45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  <c r="BF107" s="1">
        <f t="shared" si="162"/>
        <v>-5.7138800466620121E-2</v>
      </c>
    </row>
    <row r="108" spans="1:62" x14ac:dyDescent="0.45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  <c r="BF108" s="1">
        <f t="shared" si="162"/>
        <v>-1.0179042001335388</v>
      </c>
    </row>
  </sheetData>
  <conditionalFormatting sqref="O21:BF27">
    <cfRule type="cellIs" dxfId="55" priority="29" operator="lessThan">
      <formula>-0.0051</formula>
    </cfRule>
    <cfRule type="cellIs" dxfId="54" priority="30" operator="greaterThan">
      <formula>0.0051</formula>
    </cfRule>
  </conditionalFormatting>
  <conditionalFormatting sqref="O43:AZ50">
    <cfRule type="cellIs" dxfId="53" priority="27" operator="lessThan">
      <formula>-0.0051</formula>
    </cfRule>
    <cfRule type="cellIs" dxfId="52" priority="28" operator="greaterThan">
      <formula>0.0051</formula>
    </cfRule>
  </conditionalFormatting>
  <conditionalFormatting sqref="O69:AZ78">
    <cfRule type="cellIs" dxfId="51" priority="25" operator="lessThan">
      <formula>-0.0051</formula>
    </cfRule>
    <cfRule type="cellIs" dxfId="50" priority="26" operator="greaterThan">
      <formula>0.0051</formula>
    </cfRule>
  </conditionalFormatting>
  <conditionalFormatting sqref="C21:C27">
    <cfRule type="cellIs" dxfId="49" priority="23" operator="lessThan">
      <formula>-0.0051</formula>
    </cfRule>
    <cfRule type="cellIs" dxfId="48" priority="24" operator="greaterThan">
      <formula>0.0051</formula>
    </cfRule>
  </conditionalFormatting>
  <conditionalFormatting sqref="D21:N27">
    <cfRule type="cellIs" dxfId="47" priority="21" operator="lessThan">
      <formula>-0.0051</formula>
    </cfRule>
    <cfRule type="cellIs" dxfId="46" priority="22" operator="greaterThan">
      <formula>0.0051</formula>
    </cfRule>
  </conditionalFormatting>
  <conditionalFormatting sqref="C43:C50">
    <cfRule type="cellIs" dxfId="45" priority="19" operator="lessThan">
      <formula>-0.0051</formula>
    </cfRule>
    <cfRule type="cellIs" dxfId="44" priority="20" operator="greaterThan">
      <formula>0.0051</formula>
    </cfRule>
  </conditionalFormatting>
  <conditionalFormatting sqref="D43:N50">
    <cfRule type="cellIs" dxfId="43" priority="17" operator="lessThan">
      <formula>-0.0051</formula>
    </cfRule>
    <cfRule type="cellIs" dxfId="42" priority="18" operator="greaterThan">
      <formula>0.0051</formula>
    </cfRule>
  </conditionalFormatting>
  <conditionalFormatting sqref="C69:C78">
    <cfRule type="cellIs" dxfId="41" priority="15" operator="lessThan">
      <formula>-0.0051</formula>
    </cfRule>
    <cfRule type="cellIs" dxfId="40" priority="16" operator="greaterThan">
      <formula>0.0051</formula>
    </cfRule>
  </conditionalFormatting>
  <conditionalFormatting sqref="D69:N78">
    <cfRule type="cellIs" dxfId="39" priority="13" operator="lessThan">
      <formula>-0.0051</formula>
    </cfRule>
    <cfRule type="cellIs" dxfId="38" priority="14" operator="greaterThan">
      <formula>0.0051</formula>
    </cfRule>
  </conditionalFormatting>
  <conditionalFormatting sqref="BA43:BF50">
    <cfRule type="cellIs" dxfId="37" priority="11" operator="lessThan">
      <formula>-0.0051</formula>
    </cfRule>
    <cfRule type="cellIs" dxfId="36" priority="12" operator="greaterThan">
      <formula>0.0051</formula>
    </cfRule>
  </conditionalFormatting>
  <conditionalFormatting sqref="BA69:BF78">
    <cfRule type="cellIs" dxfId="35" priority="9" operator="lessThan">
      <formula>-0.0051</formula>
    </cfRule>
    <cfRule type="cellIs" dxfId="34" priority="10" operator="greaterThan">
      <formula>0.0051</formula>
    </cfRule>
  </conditionalFormatting>
  <conditionalFormatting sqref="O96:BF108">
    <cfRule type="cellIs" dxfId="33" priority="7" operator="lessThan">
      <formula>-0.0051</formula>
    </cfRule>
    <cfRule type="cellIs" dxfId="32" priority="8" operator="greaterThan">
      <formula>0.0051</formula>
    </cfRule>
  </conditionalFormatting>
  <conditionalFormatting sqref="C96:C103">
    <cfRule type="cellIs" dxfId="31" priority="5" operator="lessThan">
      <formula>-0.0051</formula>
    </cfRule>
    <cfRule type="cellIs" dxfId="30" priority="6" operator="greaterThan">
      <formula>0.0051</formula>
    </cfRule>
  </conditionalFormatting>
  <conditionalFormatting sqref="D96:N103">
    <cfRule type="cellIs" dxfId="29" priority="3" operator="lessThan">
      <formula>-0.0051</formula>
    </cfRule>
    <cfRule type="cellIs" dxfId="28" priority="4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67" sqref="S67:V76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2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2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3551.0705045279997</v>
      </c>
      <c r="S2" s="3">
        <f>SUM(Monthly!AY2:BA2)</f>
        <v>3869.3485251392417</v>
      </c>
      <c r="T2" s="3">
        <f>SUM(Monthly!BB2:BD2)</f>
        <v>3185.5696315578543</v>
      </c>
      <c r="U2" s="3">
        <f>SUM(Monthly!BE2:BG2)</f>
        <v>2195.3563786865998</v>
      </c>
      <c r="V2" s="3">
        <f>SUM(Monthly!BH2:BJ2)</f>
        <v>0</v>
      </c>
    </row>
    <row r="3" spans="1:22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2830.830178528</v>
      </c>
      <c r="S3" s="3">
        <f>SUM(Monthly!AY3:BA3)</f>
        <v>3102.8259541392422</v>
      </c>
      <c r="T3" s="3">
        <f>SUM(Monthly!BB3:BD3)</f>
        <v>2404.3550615578547</v>
      </c>
      <c r="U3" s="3">
        <f>SUM(Monthly!BE3:BG3)</f>
        <v>1757.9969276866</v>
      </c>
      <c r="V3" s="3">
        <f>SUM(Monthly!BH3:BJ3)</f>
        <v>0</v>
      </c>
    </row>
    <row r="4" spans="1:22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460.5725623851788</v>
      </c>
      <c r="S4" s="3">
        <f>SUM(Monthly!AY4:BA4)</f>
        <v>396.60016771767425</v>
      </c>
      <c r="T4" s="3">
        <f>SUM(Monthly!BB4:BD4)</f>
        <v>376.10916939238956</v>
      </c>
      <c r="U4" s="3">
        <f>SUM(Monthly!BE4:BG4)</f>
        <v>243.70326638659998</v>
      </c>
      <c r="V4" s="3">
        <f>SUM(Monthly!BH4:BJ4)</f>
        <v>0</v>
      </c>
    </row>
    <row r="5" spans="1:22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72.895745497000007</v>
      </c>
      <c r="V5" s="3">
        <f>SUM(Monthly!BH5:BJ5)</f>
        <v>0</v>
      </c>
    </row>
    <row r="6" spans="1:22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7.1176355459999989</v>
      </c>
      <c r="U6" s="3">
        <f>SUM(Monthly!BE6:BG6)</f>
        <v>0.62471231299999985</v>
      </c>
      <c r="V6" s="3">
        <f>SUM(Monthly!BH6:BJ6)</f>
        <v>0</v>
      </c>
    </row>
    <row r="7" spans="1:22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242.52864654317881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166.57300829999997</v>
      </c>
      <c r="V7" s="3">
        <f>SUM(Monthly!BH7:BJ7)</f>
        <v>0</v>
      </c>
    </row>
    <row r="8" spans="1:22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2370.2576161428215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1514.2936612999999</v>
      </c>
      <c r="V8" s="3">
        <f>SUM(Monthly!BH8:BJ8)</f>
        <v>0</v>
      </c>
    </row>
    <row r="9" spans="1:22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437.35945100000004</v>
      </c>
      <c r="V9" s="3">
        <f>SUM(Monthly!BH9:BJ9)</f>
        <v>0</v>
      </c>
    </row>
    <row r="10" spans="1:22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167.27538700000005</v>
      </c>
      <c r="V10" s="3">
        <f>SUM(Monthly!BH10:BJ10)</f>
        <v>0</v>
      </c>
    </row>
    <row r="11" spans="1:22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250.92815400000023</v>
      </c>
      <c r="V11" s="3">
        <f>SUM(Monthly!BH11:BJ11)</f>
        <v>0</v>
      </c>
    </row>
    <row r="12" spans="1:22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3551.0705045279997</v>
      </c>
      <c r="S12" s="3">
        <f>SUM(Monthly!AY12:BA12)</f>
        <v>3869.3485251392417</v>
      </c>
      <c r="T12" s="3">
        <f>SUM(Monthly!BB12:BD12)</f>
        <v>3185.5696315578543</v>
      </c>
      <c r="U12" s="3">
        <f>SUM(Monthly!BE12:BG12)</f>
        <v>2195.3563786865998</v>
      </c>
      <c r="V12" s="3">
        <f>SUM(Monthly!BH12:BJ12)</f>
        <v>0</v>
      </c>
    </row>
    <row r="13" spans="1:22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2343.0857485279998</v>
      </c>
      <c r="S13" s="3">
        <f>SUM(Monthly!AY13:BA13)</f>
        <v>2549.5072011392417</v>
      </c>
      <c r="T13" s="3">
        <f>SUM(Monthly!BB13:BD13)</f>
        <v>1953.5803685578542</v>
      </c>
      <c r="U13" s="3">
        <f>SUM(Monthly!BE13:BG13)</f>
        <v>1238.7100646865997</v>
      </c>
      <c r="V13" s="3">
        <f>SUM(Monthly!BH13:BJ13)</f>
        <v>0</v>
      </c>
    </row>
    <row r="14" spans="1:22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956.64631400000007</v>
      </c>
      <c r="V14" s="3">
        <f>SUM(Monthly!BH14:BJ14)</f>
        <v>0</v>
      </c>
    </row>
    <row r="15" spans="1:22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724.87406999999962</v>
      </c>
      <c r="V15" s="3">
        <f>SUM(Monthly!BH15:BJ15)</f>
        <v>0</v>
      </c>
    </row>
    <row r="16" spans="1:22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250.92815400000023</v>
      </c>
      <c r="V16" s="6">
        <f>SUM(Monthly!BH16:BJ16)</f>
        <v>0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450.77469300000052</v>
      </c>
      <c r="U17" s="3">
        <f t="shared" si="0"/>
        <v>519.28686300000027</v>
      </c>
      <c r="V17" s="3">
        <f t="shared" si="0"/>
        <v>0</v>
      </c>
    </row>
    <row r="19" spans="1:22" x14ac:dyDescent="0.45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-8.4058603604033277E-2</v>
      </c>
      <c r="S19" s="1"/>
      <c r="T19" s="1"/>
      <c r="U19" s="1"/>
      <c r="V19" s="1"/>
    </row>
    <row r="20" spans="1:22" x14ac:dyDescent="0.45">
      <c r="B20" s="2" t="s">
        <v>3</v>
      </c>
      <c r="C20" s="20"/>
      <c r="D20" s="20"/>
      <c r="E20" s="20"/>
      <c r="F20" s="20"/>
      <c r="G20" s="1">
        <f t="shared" ref="G20:G24" si="2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-7.0019679219343045E-3</v>
      </c>
      <c r="S20" s="1"/>
      <c r="T20" s="1"/>
      <c r="U20" s="1"/>
      <c r="V20" s="1"/>
    </row>
    <row r="21" spans="1:22" x14ac:dyDescent="0.45">
      <c r="B21" s="2" t="s">
        <v>4</v>
      </c>
      <c r="C21" s="20"/>
      <c r="D21" s="20"/>
      <c r="E21" s="20"/>
      <c r="F21" s="20"/>
      <c r="G21" s="1">
        <f t="shared" si="2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/>
      <c r="T21" s="1"/>
      <c r="U21" s="1"/>
      <c r="V21" s="1"/>
    </row>
    <row r="22" spans="1:22" x14ac:dyDescent="0.45">
      <c r="B22" s="2" t="s">
        <v>5</v>
      </c>
      <c r="C22" s="20"/>
      <c r="D22" s="20"/>
      <c r="E22" s="20"/>
      <c r="F22" s="20"/>
      <c r="G22" s="1">
        <f t="shared" si="2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/>
      <c r="T22" s="1"/>
      <c r="U22" s="1"/>
      <c r="V22" s="1"/>
    </row>
    <row r="23" spans="1:22" x14ac:dyDescent="0.45">
      <c r="B23" s="2" t="s">
        <v>6</v>
      </c>
      <c r="C23" s="20"/>
      <c r="D23" s="20"/>
      <c r="E23" s="20"/>
      <c r="F23" s="20"/>
      <c r="G23" s="1">
        <f t="shared" si="2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3.9514518880438443E-2</v>
      </c>
      <c r="S23" s="1"/>
      <c r="T23" s="1"/>
      <c r="U23" s="1"/>
      <c r="V23" s="1"/>
    </row>
    <row r="24" spans="1:22" x14ac:dyDescent="0.45">
      <c r="B24" s="2" t="s">
        <v>7</v>
      </c>
      <c r="C24" s="20"/>
      <c r="D24" s="20"/>
      <c r="E24" s="20"/>
      <c r="F24" s="20"/>
      <c r="G24" s="1">
        <f t="shared" si="2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-9.766465590967599E-2</v>
      </c>
      <c r="S24" s="1"/>
      <c r="T24" s="1"/>
      <c r="U24" s="1"/>
      <c r="V24" s="1"/>
    </row>
    <row r="25" spans="1:22" x14ac:dyDescent="0.45">
      <c r="B25" s="2" t="s">
        <v>12</v>
      </c>
      <c r="C25" s="20"/>
      <c r="D25" s="20"/>
      <c r="E25" s="20"/>
      <c r="F25" s="20"/>
      <c r="G25" s="1">
        <f>G8/C8-1</f>
        <v>-3.3456370907602673E-2</v>
      </c>
      <c r="H25" s="1">
        <f t="shared" ref="H25:R25" si="3">H8/D8-1</f>
        <v>-0.29948989506120449</v>
      </c>
      <c r="I25" s="1">
        <f t="shared" si="3"/>
        <v>-0.25120521039873978</v>
      </c>
      <c r="J25" s="1">
        <f t="shared" si="3"/>
        <v>-0.24609003018197617</v>
      </c>
      <c r="K25" s="1">
        <f t="shared" si="3"/>
        <v>-3.6850014589950408E-2</v>
      </c>
      <c r="L25" s="1">
        <f t="shared" si="3"/>
        <v>4.8043369969682947E-2</v>
      </c>
      <c r="M25" s="1">
        <f t="shared" si="3"/>
        <v>0.42513331477139382</v>
      </c>
      <c r="N25" s="1">
        <f t="shared" si="3"/>
        <v>0.37082979882876699</v>
      </c>
      <c r="O25" s="1">
        <f t="shared" si="3"/>
        <v>0.2696829061841437</v>
      </c>
      <c r="P25" s="1">
        <f t="shared" si="3"/>
        <v>0.39293916142505814</v>
      </c>
      <c r="Q25" s="1">
        <f t="shared" si="3"/>
        <v>-0.15813473320458993</v>
      </c>
      <c r="R25" s="1">
        <f t="shared" si="3"/>
        <v>-9.766465590967599E-2</v>
      </c>
      <c r="S25" s="1"/>
      <c r="T25" s="1"/>
      <c r="U25" s="1"/>
      <c r="V25" s="1"/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2830.830178528</v>
      </c>
      <c r="S28" s="3">
        <f>SUM(Monthly!AY30:BA30)</f>
        <v>3102.8259541392422</v>
      </c>
      <c r="T28" s="3">
        <f>SUM(Monthly!BB30:BD30)</f>
        <v>2404.3550615578547</v>
      </c>
      <c r="U28" s="3">
        <f>SUM(Monthly!BE30:BG30)</f>
        <v>1757.9969276866</v>
      </c>
      <c r="V28" s="3">
        <f>SUM(Monthly!BH30:BJ30)</f>
        <v>0</v>
      </c>
    </row>
    <row r="29" spans="1:22" x14ac:dyDescent="0.45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818.07099999999991</v>
      </c>
      <c r="V29" s="3">
        <f>SUM(Monthly!BH31:BJ31)</f>
        <v>0</v>
      </c>
    </row>
    <row r="30" spans="1:22" x14ac:dyDescent="0.45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453.03199999999998</v>
      </c>
      <c r="V30" s="3">
        <f>SUM(Monthly!BH32:BJ32)</f>
        <v>0</v>
      </c>
    </row>
    <row r="31" spans="1:22" x14ac:dyDescent="0.45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5621.6521785280001</v>
      </c>
      <c r="S31" s="11">
        <f>SUM(Monthly!AY33:BA33)</f>
        <v>6330.9819541392408</v>
      </c>
      <c r="T31" s="11">
        <f>SUM(Monthly!BB33:BD33)</f>
        <v>4738.9240615578547</v>
      </c>
      <c r="U31" s="11">
        <f>SUM(Monthly!BE33:BG33)</f>
        <v>3029.0999276865996</v>
      </c>
      <c r="V31" s="11">
        <f>SUM(Monthly!BH33:BJ33)</f>
        <v>0</v>
      </c>
    </row>
    <row r="32" spans="1:22" x14ac:dyDescent="0.45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2343.0857485279998</v>
      </c>
      <c r="S32" s="3">
        <f>SUM(Monthly!AY34:BA34)</f>
        <v>2549.5072011392417</v>
      </c>
      <c r="T32" s="3">
        <f>SUM(Monthly!BB34:BD34)</f>
        <v>1953.5803685578542</v>
      </c>
      <c r="U32" s="3">
        <f>SUM(Monthly!BE34:BG34)</f>
        <v>1238.7100646865997</v>
      </c>
      <c r="V32" s="3">
        <f>SUM(Monthly!BH34:BJ34)</f>
        <v>0</v>
      </c>
    </row>
    <row r="33" spans="2:22" x14ac:dyDescent="0.45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1153.31</v>
      </c>
      <c r="V33" s="3">
        <f>SUM(Monthly!BH35:BJ35)</f>
        <v>0</v>
      </c>
    </row>
    <row r="34" spans="2:22" x14ac:dyDescent="0.45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1932.154</v>
      </c>
      <c r="V34" s="13">
        <f>SUM(Monthly!BH36:BJ36)</f>
        <v>0</v>
      </c>
    </row>
    <row r="35" spans="2:22" x14ac:dyDescent="0.45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7021.5567485280008</v>
      </c>
      <c r="S35" s="11">
        <f>SUM(Monthly!AY37:BA37)</f>
        <v>7818.7332011392427</v>
      </c>
      <c r="T35" s="11">
        <f>SUM(Monthly!BB37:BD37)</f>
        <v>6440.0683685578533</v>
      </c>
      <c r="U35" s="11">
        <f>SUM(Monthly!BE37:BG37)</f>
        <v>4324.1740646866001</v>
      </c>
      <c r="V35" s="11">
        <f>SUM(Monthly!BH37:BJ37)</f>
        <v>0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4">D28-D32</f>
        <v>802.00244900000007</v>
      </c>
      <c r="E36" s="3">
        <f t="shared" si="4"/>
        <v>885.59488100000112</v>
      </c>
      <c r="F36" s="3">
        <f t="shared" si="4"/>
        <v>737.77946400000064</v>
      </c>
      <c r="G36" s="3">
        <f t="shared" si="4"/>
        <v>405.9739110000005</v>
      </c>
      <c r="H36" s="3">
        <f t="shared" si="4"/>
        <v>104.07221100000061</v>
      </c>
      <c r="I36" s="3">
        <f t="shared" si="4"/>
        <v>253.31971499999941</v>
      </c>
      <c r="J36" s="3">
        <f t="shared" si="4"/>
        <v>161.80765499999961</v>
      </c>
      <c r="K36" s="3">
        <f t="shared" si="4"/>
        <v>80.786493000000519</v>
      </c>
      <c r="L36" s="3">
        <f t="shared" si="4"/>
        <v>156.04223699999989</v>
      </c>
      <c r="M36" s="3">
        <f t="shared" si="4"/>
        <v>1009.7675899999995</v>
      </c>
      <c r="N36" s="3">
        <f t="shared" si="4"/>
        <v>790.92589299999963</v>
      </c>
      <c r="O36" s="3">
        <f t="shared" si="4"/>
        <v>792.71629199999961</v>
      </c>
      <c r="P36" s="3">
        <f t="shared" si="4"/>
        <v>851.89796100000012</v>
      </c>
      <c r="Q36" s="3">
        <f t="shared" si="4"/>
        <v>602.00906199999963</v>
      </c>
      <c r="R36" s="3">
        <f t="shared" si="4"/>
        <v>487.74443000000019</v>
      </c>
      <c r="S36" s="3">
        <f t="shared" si="4"/>
        <v>553.31875300000047</v>
      </c>
      <c r="T36" s="3">
        <f t="shared" si="4"/>
        <v>450.77469300000052</v>
      </c>
      <c r="U36" s="3">
        <f t="shared" si="4"/>
        <v>519.28686300000027</v>
      </c>
      <c r="V36" s="3">
        <f t="shared" si="4"/>
        <v>0</v>
      </c>
    </row>
    <row r="37" spans="2:22" x14ac:dyDescent="0.45">
      <c r="B37" s="2" t="s">
        <v>25</v>
      </c>
      <c r="C37" s="3">
        <f t="shared" ref="C37:R39" si="5">C29-C33</f>
        <v>-392.72462892008434</v>
      </c>
      <c r="D37" s="3">
        <f t="shared" si="5"/>
        <v>-405.84449928725053</v>
      </c>
      <c r="E37" s="3">
        <f t="shared" si="5"/>
        <v>-835.02705950883137</v>
      </c>
      <c r="F37" s="3">
        <f t="shared" si="5"/>
        <v>-625.56632500082992</v>
      </c>
      <c r="G37" s="3">
        <f t="shared" si="5"/>
        <v>-479.91485745275077</v>
      </c>
      <c r="H37" s="3">
        <f t="shared" si="5"/>
        <v>-405.16833263641843</v>
      </c>
      <c r="I37" s="3">
        <f t="shared" si="5"/>
        <v>-582.70646617150032</v>
      </c>
      <c r="J37" s="3">
        <f t="shared" si="5"/>
        <v>-295.65028348396072</v>
      </c>
      <c r="K37" s="3">
        <f t="shared" si="5"/>
        <v>-324.23492208747234</v>
      </c>
      <c r="L37" s="3">
        <f t="shared" si="5"/>
        <v>-122.533217011548</v>
      </c>
      <c r="M37" s="3">
        <f t="shared" si="5"/>
        <v>-699.29358731812056</v>
      </c>
      <c r="N37" s="3">
        <f t="shared" si="5"/>
        <v>138.99783573660261</v>
      </c>
      <c r="O37" s="3">
        <f t="shared" si="5"/>
        <v>322.77151957224896</v>
      </c>
      <c r="P37" s="3">
        <f t="shared" si="5"/>
        <v>10.503292412514838</v>
      </c>
      <c r="Q37" s="3">
        <f t="shared" si="5"/>
        <v>-390.81199999999967</v>
      </c>
      <c r="R37" s="3">
        <f t="shared" si="5"/>
        <v>133.29199999999992</v>
      </c>
      <c r="S37" s="3">
        <f t="shared" si="4"/>
        <v>305.22199999999998</v>
      </c>
      <c r="T37" s="3">
        <f t="shared" si="4"/>
        <v>-141.80399999999986</v>
      </c>
      <c r="U37" s="3">
        <f t="shared" si="4"/>
        <v>-335.23900000000003</v>
      </c>
      <c r="V37" s="3">
        <f t="shared" si="4"/>
        <v>0</v>
      </c>
    </row>
    <row r="38" spans="2:22" x14ac:dyDescent="0.45">
      <c r="B38" s="12" t="s">
        <v>26</v>
      </c>
      <c r="C38" s="13">
        <f t="shared" si="5"/>
        <v>-1903.693287171498</v>
      </c>
      <c r="D38" s="13">
        <f t="shared" si="4"/>
        <v>-1933.462867742584</v>
      </c>
      <c r="E38" s="13">
        <f t="shared" si="4"/>
        <v>-1640.976054507413</v>
      </c>
      <c r="F38" s="13">
        <f t="shared" si="4"/>
        <v>-2158.7351840139145</v>
      </c>
      <c r="G38" s="13">
        <f t="shared" si="4"/>
        <v>-1950.4296846005843</v>
      </c>
      <c r="H38" s="13">
        <f t="shared" si="4"/>
        <v>-1625.7470012376655</v>
      </c>
      <c r="I38" s="13">
        <f t="shared" si="4"/>
        <v>-1677.7264663769968</v>
      </c>
      <c r="J38" s="13">
        <f t="shared" si="4"/>
        <v>-1922.0784362442309</v>
      </c>
      <c r="K38" s="13">
        <f t="shared" si="4"/>
        <v>-1982.777</v>
      </c>
      <c r="L38" s="13">
        <f t="shared" si="4"/>
        <v>-1763.3029999999999</v>
      </c>
      <c r="M38" s="13">
        <f t="shared" si="4"/>
        <v>-1858.9899999999998</v>
      </c>
      <c r="N38" s="13">
        <f t="shared" si="4"/>
        <v>-1849.2860000000003</v>
      </c>
      <c r="O38" s="13">
        <f t="shared" si="4"/>
        <v>-2098.2960000000003</v>
      </c>
      <c r="P38" s="13">
        <f t="shared" si="4"/>
        <v>-1814.9426618548869</v>
      </c>
      <c r="Q38" s="13">
        <f t="shared" si="4"/>
        <v>-1935.069</v>
      </c>
      <c r="R38" s="13">
        <f t="shared" si="4"/>
        <v>-2020.941</v>
      </c>
      <c r="S38" s="13">
        <f t="shared" si="4"/>
        <v>-2346.2919999999999</v>
      </c>
      <c r="T38" s="13">
        <f t="shared" si="4"/>
        <v>-2010.115</v>
      </c>
      <c r="U38" s="13">
        <f t="shared" si="4"/>
        <v>-1479.1220000000001</v>
      </c>
      <c r="V38" s="13">
        <f t="shared" si="4"/>
        <v>0</v>
      </c>
    </row>
    <row r="39" spans="2:22" x14ac:dyDescent="0.45">
      <c r="B39" s="12" t="s">
        <v>27</v>
      </c>
      <c r="C39" s="13">
        <f t="shared" si="5"/>
        <v>-1937.3499660915822</v>
      </c>
      <c r="D39" s="13">
        <f t="shared" si="4"/>
        <v>-1537.3049180298349</v>
      </c>
      <c r="E39" s="13">
        <f t="shared" si="4"/>
        <v>-1590.4082330162428</v>
      </c>
      <c r="F39" s="13">
        <f t="shared" si="4"/>
        <v>-2046.5220450147453</v>
      </c>
      <c r="G39" s="13">
        <f t="shared" si="4"/>
        <v>-2024.3706310533362</v>
      </c>
      <c r="H39" s="13">
        <f t="shared" si="4"/>
        <v>-1926.8431228740833</v>
      </c>
      <c r="I39" s="13">
        <f t="shared" si="4"/>
        <v>-2007.1132175484977</v>
      </c>
      <c r="J39" s="13">
        <f t="shared" si="4"/>
        <v>-2055.9210647281916</v>
      </c>
      <c r="K39" s="13">
        <f t="shared" si="4"/>
        <v>-2226.2254290874707</v>
      </c>
      <c r="L39" s="13">
        <f t="shared" si="4"/>
        <v>-1729.7939800115482</v>
      </c>
      <c r="M39" s="13">
        <f t="shared" si="4"/>
        <v>-1548.5159973181217</v>
      </c>
      <c r="N39" s="13">
        <f t="shared" si="4"/>
        <v>-919.36227126339872</v>
      </c>
      <c r="O39" s="13">
        <f t="shared" si="4"/>
        <v>-982.80818842774988</v>
      </c>
      <c r="P39" s="13">
        <f t="shared" si="4"/>
        <v>-952.54140844237372</v>
      </c>
      <c r="Q39" s="13">
        <f t="shared" si="4"/>
        <v>-1723.8719380000002</v>
      </c>
      <c r="R39" s="13">
        <f t="shared" si="4"/>
        <v>-1399.9045700000006</v>
      </c>
      <c r="S39" s="13">
        <f t="shared" si="4"/>
        <v>-1487.751247000002</v>
      </c>
      <c r="T39" s="13">
        <f t="shared" si="4"/>
        <v>-1701.1443069999987</v>
      </c>
      <c r="U39" s="13">
        <f t="shared" si="4"/>
        <v>-1295.0741370000005</v>
      </c>
      <c r="V39" s="13">
        <f t="shared" si="4"/>
        <v>0</v>
      </c>
    </row>
    <row r="41" spans="2:22" x14ac:dyDescent="0.45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6">H28/D28-1</f>
        <v>-0.24443173539650365</v>
      </c>
      <c r="I41" s="1">
        <f t="shared" si="6"/>
        <v>-0.22812044322760283</v>
      </c>
      <c r="J41" s="1">
        <f t="shared" si="6"/>
        <v>-0.20748607413642495</v>
      </c>
      <c r="K41" s="1">
        <f t="shared" si="6"/>
        <v>-6.6991433210846218E-2</v>
      </c>
      <c r="L41" s="1">
        <f t="shared" si="6"/>
        <v>1.3445596383795611E-2</v>
      </c>
      <c r="M41" s="1">
        <f t="shared" si="6"/>
        <v>0.37548697836203515</v>
      </c>
      <c r="N41" s="1">
        <f t="shared" si="6"/>
        <v>0.31807242526397372</v>
      </c>
      <c r="O41" s="1">
        <f t="shared" si="6"/>
        <v>0.26699084017838803</v>
      </c>
      <c r="P41" s="1">
        <f t="shared" si="6"/>
        <v>0.37926547020646439</v>
      </c>
      <c r="Q41" s="1">
        <f t="shared" si="6"/>
        <v>-0.12867380658186489</v>
      </c>
      <c r="R41" s="1">
        <f t="shared" si="6"/>
        <v>-8.4058603604033277E-2</v>
      </c>
      <c r="S41" s="1"/>
      <c r="T41" s="1"/>
      <c r="U41" s="1"/>
      <c r="V41" s="1"/>
    </row>
    <row r="42" spans="2:22" x14ac:dyDescent="0.45">
      <c r="B42" s="2" t="s">
        <v>18</v>
      </c>
      <c r="C42" s="20"/>
      <c r="D42" s="20"/>
      <c r="E42" s="20"/>
      <c r="F42" s="20"/>
      <c r="G42" s="1">
        <f t="shared" ref="G42:G48" si="7">G29/C29-1</f>
        <v>-9.629145903033709E-2</v>
      </c>
      <c r="H42" s="1">
        <f t="shared" si="6"/>
        <v>2.526931085093409E-2</v>
      </c>
      <c r="I42" s="1">
        <f t="shared" si="6"/>
        <v>0.29401685487337126</v>
      </c>
      <c r="J42" s="1">
        <f t="shared" si="6"/>
        <v>0.21224138577524543</v>
      </c>
      <c r="K42" s="1">
        <f t="shared" si="6"/>
        <v>0.15707984498322292</v>
      </c>
      <c r="L42" s="1">
        <f t="shared" si="6"/>
        <v>0.23979007373550942</v>
      </c>
      <c r="M42" s="1">
        <f t="shared" si="6"/>
        <v>-0.10661901394001039</v>
      </c>
      <c r="N42" s="1">
        <f t="shared" si="6"/>
        <v>0.30659294951245797</v>
      </c>
      <c r="O42" s="1">
        <f t="shared" si="6"/>
        <v>0.37552707451495615</v>
      </c>
      <c r="P42" s="1">
        <f t="shared" si="6"/>
        <v>9.1254074840946497E-2</v>
      </c>
      <c r="Q42" s="1">
        <f t="shared" si="6"/>
        <v>0.34409971217718005</v>
      </c>
      <c r="R42" s="1">
        <f t="shared" si="6"/>
        <v>-2.3374136269617152E-3</v>
      </c>
      <c r="S42" s="1"/>
      <c r="T42" s="1"/>
      <c r="U42" s="1"/>
      <c r="V42" s="1"/>
    </row>
    <row r="43" spans="2:22" x14ac:dyDescent="0.45">
      <c r="B43" s="2" t="s">
        <v>19</v>
      </c>
      <c r="C43" s="20"/>
      <c r="D43" s="20"/>
      <c r="E43" s="20"/>
      <c r="F43" s="20"/>
      <c r="G43" s="1">
        <f t="shared" si="7"/>
        <v>-3.3665350045252285E-2</v>
      </c>
      <c r="H43" s="1">
        <f t="shared" si="6"/>
        <v>0.72093172242311732</v>
      </c>
      <c r="I43" s="1">
        <f t="shared" si="6"/>
        <v>-0.10774723803925557</v>
      </c>
      <c r="J43" s="1">
        <f t="shared" si="6"/>
        <v>9.6315199007649399E-2</v>
      </c>
      <c r="K43" s="1">
        <f t="shared" si="6"/>
        <v>-0.10354869264196553</v>
      </c>
      <c r="L43" s="1">
        <f t="shared" si="6"/>
        <v>-0.30394083856673271</v>
      </c>
      <c r="M43" s="1">
        <f t="shared" si="6"/>
        <v>-0.34481372998883753</v>
      </c>
      <c r="N43" s="1">
        <f t="shared" si="6"/>
        <v>2.9550870740705948E-2</v>
      </c>
      <c r="O43" s="1">
        <f t="shared" si="6"/>
        <v>-8.2630640795578025E-2</v>
      </c>
      <c r="P43" s="1">
        <f t="shared" si="6"/>
        <v>-9.0601444830129552E-4</v>
      </c>
      <c r="Q43" s="1">
        <f t="shared" si="6"/>
        <v>-1.7928832908273851E-2</v>
      </c>
      <c r="R43" s="1">
        <f t="shared" si="6"/>
        <v>-0.13179328394496737</v>
      </c>
      <c r="S43" s="1"/>
      <c r="T43" s="1"/>
      <c r="U43" s="1"/>
      <c r="V43" s="1"/>
    </row>
    <row r="44" spans="2:22" x14ac:dyDescent="0.45">
      <c r="B44" s="2" t="s">
        <v>20</v>
      </c>
      <c r="C44" s="20"/>
      <c r="D44" s="20"/>
      <c r="E44" s="20"/>
      <c r="F44" s="20"/>
      <c r="G44" s="1">
        <f t="shared" si="7"/>
        <v>-3.1860932798450703E-2</v>
      </c>
      <c r="H44" s="1">
        <f t="shared" si="6"/>
        <v>-6.1332795251269223E-2</v>
      </c>
      <c r="I44" s="1">
        <f t="shared" si="6"/>
        <v>-0.10509878232957193</v>
      </c>
      <c r="J44" s="1">
        <f t="shared" si="6"/>
        <v>-5.2981895563216086E-2</v>
      </c>
      <c r="K44" s="1">
        <f t="shared" si="6"/>
        <v>-6.4337857804847021E-3</v>
      </c>
      <c r="L44" s="1">
        <f t="shared" si="6"/>
        <v>1.7680624189962524E-2</v>
      </c>
      <c r="M44" s="1">
        <f t="shared" si="6"/>
        <v>8.7863647431292824E-2</v>
      </c>
      <c r="N44" s="1">
        <f t="shared" si="6"/>
        <v>0.26465470334553043</v>
      </c>
      <c r="O44" s="1">
        <f t="shared" si="6"/>
        <v>0.25608611552310112</v>
      </c>
      <c r="P44" s="1">
        <f t="shared" si="6"/>
        <v>0.21891677449909297</v>
      </c>
      <c r="Q44" s="1">
        <f t="shared" si="6"/>
        <v>-1.0325604413797485E-2</v>
      </c>
      <c r="R44" s="1">
        <f t="shared" si="6"/>
        <v>-6.2567463068775919E-2</v>
      </c>
      <c r="S44" s="1"/>
      <c r="T44" s="1"/>
      <c r="U44" s="1"/>
      <c r="V44" s="1"/>
    </row>
    <row r="45" spans="2:22" x14ac:dyDescent="0.45">
      <c r="B45" s="2" t="s">
        <v>21</v>
      </c>
      <c r="C45" s="20"/>
      <c r="D45" s="20"/>
      <c r="E45" s="20"/>
      <c r="F45" s="20"/>
      <c r="G45" s="1">
        <f t="shared" si="7"/>
        <v>-1.217506329735496E-2</v>
      </c>
      <c r="H45" s="1">
        <f t="shared" si="6"/>
        <v>2.9581211022713605E-2</v>
      </c>
      <c r="I45" s="1">
        <f t="shared" si="6"/>
        <v>1.6186459285963295E-2</v>
      </c>
      <c r="J45" s="1">
        <f t="shared" si="6"/>
        <v>-1.7072185897735515E-2</v>
      </c>
      <c r="K45" s="1">
        <f t="shared" si="6"/>
        <v>6.3782819274605496E-2</v>
      </c>
      <c r="L45" s="1">
        <f t="shared" si="6"/>
        <v>-1.3370548717693609E-2</v>
      </c>
      <c r="M45" s="1">
        <f t="shared" si="6"/>
        <v>5.9511654584420981E-3</v>
      </c>
      <c r="N45" s="1">
        <f t="shared" si="6"/>
        <v>5.3458494334597262E-2</v>
      </c>
      <c r="O45" s="1">
        <f t="shared" si="6"/>
        <v>-1.781088055294866E-2</v>
      </c>
      <c r="P45" s="1">
        <f t="shared" si="6"/>
        <v>3.7080832433091127E-2</v>
      </c>
      <c r="Q45" s="1">
        <f t="shared" si="6"/>
        <v>2.5651624475345525E-2</v>
      </c>
      <c r="R45" s="1">
        <f t="shared" si="6"/>
        <v>1.8866805625502803E-2</v>
      </c>
      <c r="S45" s="1"/>
      <c r="T45" s="1"/>
      <c r="U45" s="1"/>
      <c r="V45" s="1"/>
    </row>
    <row r="46" spans="2:22" x14ac:dyDescent="0.45">
      <c r="B46" s="2" t="s">
        <v>22</v>
      </c>
      <c r="C46" s="20"/>
      <c r="D46" s="20"/>
      <c r="E46" s="20"/>
      <c r="F46" s="20"/>
      <c r="G46" s="1">
        <f t="shared" si="7"/>
        <v>-3.3206097577136218E-2</v>
      </c>
      <c r="H46" s="1">
        <f t="shared" si="6"/>
        <v>1.850310011360401E-2</v>
      </c>
      <c r="I46" s="1">
        <f t="shared" si="6"/>
        <v>-6.3563141985281124E-3</v>
      </c>
      <c r="J46" s="1">
        <f t="shared" si="6"/>
        <v>-2.7408790309735531E-2</v>
      </c>
      <c r="K46" s="1">
        <f t="shared" si="6"/>
        <v>3.6466073169865165E-2</v>
      </c>
      <c r="L46" s="1">
        <f t="shared" si="6"/>
        <v>8.9855165189169917E-3</v>
      </c>
      <c r="M46" s="1">
        <f t="shared" si="6"/>
        <v>1.9003919611606523E-3</v>
      </c>
      <c r="N46" s="1">
        <f t="shared" si="6"/>
        <v>2.6848715853025507E-2</v>
      </c>
      <c r="O46" s="1">
        <f t="shared" si="6"/>
        <v>-1.1642928300592104E-2</v>
      </c>
      <c r="P46" s="1">
        <f t="shared" si="6"/>
        <v>4.3909675954700855E-3</v>
      </c>
      <c r="Q46" s="1">
        <f t="shared" si="6"/>
        <v>1.1301813021208362E-2</v>
      </c>
      <c r="R46" s="1">
        <f t="shared" si="6"/>
        <v>4.5327720505672353E-4</v>
      </c>
      <c r="S46" s="1"/>
      <c r="T46" s="1"/>
      <c r="U46" s="1"/>
      <c r="V46" s="1"/>
    </row>
    <row r="47" spans="2:22" x14ac:dyDescent="0.45">
      <c r="B47" s="2" t="s">
        <v>23</v>
      </c>
      <c r="C47" s="20"/>
      <c r="D47" s="20"/>
      <c r="E47" s="20"/>
      <c r="F47" s="20"/>
      <c r="G47" s="1">
        <f t="shared" si="7"/>
        <v>7.79452952015669E-3</v>
      </c>
      <c r="H47" s="1">
        <f t="shared" si="6"/>
        <v>1.6614701068105031E-2</v>
      </c>
      <c r="I47" s="1">
        <f t="shared" si="6"/>
        <v>-2.6450920494658692E-2</v>
      </c>
      <c r="J47" s="1">
        <f t="shared" si="6"/>
        <v>-5.6874965419792423E-2</v>
      </c>
      <c r="K47" s="1">
        <f t="shared" si="6"/>
        <v>-1.6570018538507703E-2</v>
      </c>
      <c r="L47" s="1">
        <f t="shared" si="6"/>
        <v>-4.6751183947682629E-2</v>
      </c>
      <c r="M47" s="1">
        <f t="shared" si="6"/>
        <v>-4.7735241280206786E-2</v>
      </c>
      <c r="N47" s="1">
        <f t="shared" si="6"/>
        <v>-1.7796126647425581E-2</v>
      </c>
      <c r="O47" s="1">
        <f t="shared" si="6"/>
        <v>2.281655148360251E-2</v>
      </c>
      <c r="P47" s="1">
        <f t="shared" si="6"/>
        <v>2.1832436604312111E-2</v>
      </c>
      <c r="Q47" s="1">
        <f t="shared" si="6"/>
        <v>2.6995787105092539E-2</v>
      </c>
      <c r="R47" s="1">
        <f t="shared" si="6"/>
        <v>2.2717280116056227E-2</v>
      </c>
      <c r="S47" s="1"/>
      <c r="T47" s="1"/>
      <c r="U47" s="1"/>
      <c r="V47" s="1"/>
    </row>
    <row r="48" spans="2:22" x14ac:dyDescent="0.45">
      <c r="B48" s="2" t="s">
        <v>20</v>
      </c>
      <c r="C48" s="20"/>
      <c r="D48" s="20"/>
      <c r="E48" s="20"/>
      <c r="F48" s="20"/>
      <c r="G48" s="1">
        <f t="shared" si="7"/>
        <v>-1.0493475586124346E-2</v>
      </c>
      <c r="H48" s="1">
        <f t="shared" si="6"/>
        <v>2.1185729642885898E-2</v>
      </c>
      <c r="I48" s="1">
        <f t="shared" si="6"/>
        <v>-8.5210857668925888E-3</v>
      </c>
      <c r="J48" s="1">
        <f t="shared" si="6"/>
        <v>-3.6277540878400738E-2</v>
      </c>
      <c r="K48" s="1">
        <f t="shared" si="6"/>
        <v>2.4760992430632678E-2</v>
      </c>
      <c r="L48" s="1">
        <f t="shared" si="6"/>
        <v>-2.0919598196060596E-2</v>
      </c>
      <c r="M48" s="1">
        <f t="shared" si="6"/>
        <v>-1.8068452795855117E-2</v>
      </c>
      <c r="N48" s="1">
        <f t="shared" si="6"/>
        <v>1.7418264842896214E-2</v>
      </c>
      <c r="O48" s="1">
        <f t="shared" si="6"/>
        <v>-8.2801769239715384E-4</v>
      </c>
      <c r="P48" s="1">
        <f t="shared" si="6"/>
        <v>2.1732384120771053E-2</v>
      </c>
      <c r="Q48" s="1">
        <f t="shared" si="6"/>
        <v>2.2184995780419881E-2</v>
      </c>
      <c r="R48" s="1">
        <f t="shared" si="6"/>
        <v>1.5229982053466484E-2</v>
      </c>
      <c r="S48" s="1"/>
      <c r="T48" s="1"/>
      <c r="U48" s="1"/>
      <c r="V48" s="1"/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19785.112999999998</v>
      </c>
      <c r="V51" s="3">
        <f>SUM(Monthly!BH53:BJ53)</f>
        <v>0</v>
      </c>
    </row>
    <row r="52" spans="1:22" x14ac:dyDescent="0.45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20112.576000000001</v>
      </c>
      <c r="V52" s="3">
        <f>SUM(Monthly!BH54:BJ54)</f>
        <v>0</v>
      </c>
    </row>
    <row r="53" spans="1:22" x14ac:dyDescent="0.45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8997.8289999999997</v>
      </c>
      <c r="V53" s="3">
        <f>SUM(Monthly!BH55:BJ55)</f>
        <v>0</v>
      </c>
    </row>
    <row r="54" spans="1:22" x14ac:dyDescent="0.45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3151.05</v>
      </c>
      <c r="V54" s="3">
        <f>SUM(Monthly!BH56:BJ56)</f>
        <v>0</v>
      </c>
    </row>
    <row r="55" spans="1:22" x14ac:dyDescent="0.45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52046.567999999999</v>
      </c>
      <c r="V55" s="11">
        <f>SUM(Monthly!BH57:BJ57)</f>
        <v>0</v>
      </c>
    </row>
    <row r="56" spans="1:22" x14ac:dyDescent="0.45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17245.025999999998</v>
      </c>
      <c r="V56" s="3">
        <f>SUM(Monthly!BH58:BJ58)</f>
        <v>0</v>
      </c>
    </row>
    <row r="57" spans="1:22" x14ac:dyDescent="0.45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18114.042999999998</v>
      </c>
      <c r="V57" s="3">
        <f>SUM(Monthly!BH59:BJ59)</f>
        <v>0</v>
      </c>
    </row>
    <row r="58" spans="1:22" x14ac:dyDescent="0.45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12385.404999999999</v>
      </c>
      <c r="V58" s="13">
        <f>SUM(Monthly!BH60:BJ60)</f>
        <v>0</v>
      </c>
    </row>
    <row r="59" spans="1:22" x14ac:dyDescent="0.45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5178.1890000000003</v>
      </c>
      <c r="V59" s="13">
        <f>SUM(Monthly!BH61:BJ61)</f>
        <v>0</v>
      </c>
    </row>
    <row r="60" spans="1:22" x14ac:dyDescent="0.45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52922.663</v>
      </c>
      <c r="V60" s="11">
        <f>SUM(Monthly!BH62:BJ62)</f>
        <v>0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8">D51-D56</f>
        <v>5121.32</v>
      </c>
      <c r="E61" s="3">
        <f t="shared" si="8"/>
        <v>5617.4220000000023</v>
      </c>
      <c r="F61" s="3">
        <f t="shared" si="8"/>
        <v>3730.9720000000016</v>
      </c>
      <c r="G61" s="3">
        <f t="shared" si="8"/>
        <v>2888.8089999999938</v>
      </c>
      <c r="H61" s="3">
        <f t="shared" si="8"/>
        <v>3368.6290000000045</v>
      </c>
      <c r="I61" s="3">
        <f t="shared" si="8"/>
        <v>4938.3630000000012</v>
      </c>
      <c r="J61" s="3">
        <f t="shared" si="8"/>
        <v>3574.1619999999966</v>
      </c>
      <c r="K61" s="3">
        <f t="shared" si="8"/>
        <v>3990.6579999999958</v>
      </c>
      <c r="L61" s="3">
        <f t="shared" si="8"/>
        <v>4695.7609999999986</v>
      </c>
      <c r="M61" s="3">
        <f t="shared" si="8"/>
        <v>5188.7459999999992</v>
      </c>
      <c r="N61" s="3">
        <f t="shared" si="8"/>
        <v>2587.9049999999988</v>
      </c>
      <c r="O61" s="3">
        <f t="shared" si="8"/>
        <v>2005.8029999999999</v>
      </c>
      <c r="P61" s="3">
        <f t="shared" si="8"/>
        <v>3798.0079999999944</v>
      </c>
      <c r="Q61" s="3">
        <f t="shared" si="8"/>
        <v>6162.4449999999997</v>
      </c>
      <c r="R61" s="3">
        <f t="shared" si="8"/>
        <v>3342.609000000004</v>
      </c>
      <c r="S61" s="3">
        <f t="shared" si="8"/>
        <v>2432.1290000000008</v>
      </c>
      <c r="T61" s="3">
        <f t="shared" si="8"/>
        <v>676.28800000000047</v>
      </c>
      <c r="U61" s="3">
        <f t="shared" si="8"/>
        <v>2540.0869999999995</v>
      </c>
      <c r="V61" s="3">
        <f t="shared" si="8"/>
        <v>0</v>
      </c>
    </row>
    <row r="62" spans="1:22" x14ac:dyDescent="0.45">
      <c r="B62" s="2" t="s">
        <v>38</v>
      </c>
      <c r="C62" s="3">
        <f t="shared" ref="C62:R65" si="9">C52-C57</f>
        <v>6723.5190000000002</v>
      </c>
      <c r="D62" s="3">
        <f t="shared" si="9"/>
        <v>3571.7609999999986</v>
      </c>
      <c r="E62" s="3">
        <f t="shared" si="9"/>
        <v>2574.1200000000026</v>
      </c>
      <c r="F62" s="3">
        <f t="shared" si="9"/>
        <v>3499.9179999999978</v>
      </c>
      <c r="G62" s="3">
        <f t="shared" si="9"/>
        <v>4509.6229999999996</v>
      </c>
      <c r="H62" s="3">
        <f t="shared" si="9"/>
        <v>5995.3280000000013</v>
      </c>
      <c r="I62" s="3">
        <f t="shared" si="9"/>
        <v>7199.3549999999959</v>
      </c>
      <c r="J62" s="3">
        <f t="shared" si="9"/>
        <v>5246.9530000000086</v>
      </c>
      <c r="K62" s="3">
        <f t="shared" si="9"/>
        <v>4128.4689999999973</v>
      </c>
      <c r="L62" s="3">
        <f t="shared" si="9"/>
        <v>3378.4410000000062</v>
      </c>
      <c r="M62" s="3">
        <f t="shared" si="9"/>
        <v>3331.6619999999966</v>
      </c>
      <c r="N62" s="3">
        <f t="shared" si="9"/>
        <v>1387.5879999999961</v>
      </c>
      <c r="O62" s="3">
        <f t="shared" si="9"/>
        <v>4884.6129999999976</v>
      </c>
      <c r="P62" s="3">
        <f t="shared" si="9"/>
        <v>5451.6659999999974</v>
      </c>
      <c r="Q62" s="3">
        <f t="shared" si="9"/>
        <v>4666.8530000000028</v>
      </c>
      <c r="R62" s="3">
        <f t="shared" si="9"/>
        <v>5411.5569999999934</v>
      </c>
      <c r="S62" s="3">
        <f t="shared" si="8"/>
        <v>4492.8499999999985</v>
      </c>
      <c r="T62" s="3">
        <f t="shared" si="8"/>
        <v>6689.3980000000047</v>
      </c>
      <c r="U62" s="3">
        <f t="shared" si="8"/>
        <v>1998.5330000000031</v>
      </c>
      <c r="V62" s="3">
        <f t="shared" si="8"/>
        <v>0</v>
      </c>
    </row>
    <row r="63" spans="1:22" x14ac:dyDescent="0.45">
      <c r="B63" s="12" t="s">
        <v>39</v>
      </c>
      <c r="C63" s="3">
        <f t="shared" si="9"/>
        <v>-4600.9859999999971</v>
      </c>
      <c r="D63" s="3">
        <f t="shared" si="8"/>
        <v>-3837.7529999999988</v>
      </c>
      <c r="E63" s="3">
        <f t="shared" si="8"/>
        <v>-4676.0319999999974</v>
      </c>
      <c r="F63" s="3">
        <f t="shared" si="8"/>
        <v>-4625.4969999999994</v>
      </c>
      <c r="G63" s="3">
        <f t="shared" si="8"/>
        <v>-4986.6150000000016</v>
      </c>
      <c r="H63" s="3">
        <f t="shared" si="8"/>
        <v>-3095.7330000000002</v>
      </c>
      <c r="I63" s="3">
        <f t="shared" si="8"/>
        <v>-4014.3640000000014</v>
      </c>
      <c r="J63" s="3">
        <f t="shared" si="8"/>
        <v>-3981.1890000000021</v>
      </c>
      <c r="K63" s="3">
        <f t="shared" si="8"/>
        <v>-5188.4570000000022</v>
      </c>
      <c r="L63" s="3">
        <f t="shared" si="8"/>
        <v>-4049.118999999997</v>
      </c>
      <c r="M63" s="3">
        <f t="shared" si="8"/>
        <v>-4648.2520000000004</v>
      </c>
      <c r="N63" s="3">
        <f t="shared" si="8"/>
        <v>-4743.6159999999982</v>
      </c>
      <c r="O63" s="3">
        <f t="shared" si="8"/>
        <v>-5192.6709999999985</v>
      </c>
      <c r="P63" s="3">
        <f t="shared" si="8"/>
        <v>-5030.0419999999995</v>
      </c>
      <c r="Q63" s="3">
        <f t="shared" si="8"/>
        <v>-5157.0750000000007</v>
      </c>
      <c r="R63" s="3">
        <f t="shared" si="8"/>
        <v>-4684.0889999999963</v>
      </c>
      <c r="S63" s="3">
        <f t="shared" si="8"/>
        <v>-5046.7039999999979</v>
      </c>
      <c r="T63" s="3">
        <f t="shared" si="8"/>
        <v>-4789.6220000000012</v>
      </c>
      <c r="U63" s="3">
        <f t="shared" si="8"/>
        <v>-3387.5759999999991</v>
      </c>
      <c r="V63" s="3">
        <f t="shared" si="8"/>
        <v>0</v>
      </c>
    </row>
    <row r="64" spans="1:22" x14ac:dyDescent="0.45">
      <c r="B64" s="12" t="s">
        <v>40</v>
      </c>
      <c r="C64" s="3">
        <f t="shared" si="9"/>
        <v>873.38699999999881</v>
      </c>
      <c r="D64" s="3">
        <f t="shared" si="8"/>
        <v>-1658.5160000000005</v>
      </c>
      <c r="E64" s="3">
        <f t="shared" si="8"/>
        <v>-1796.0490000000009</v>
      </c>
      <c r="F64" s="3">
        <f t="shared" si="8"/>
        <v>-173.97400000000016</v>
      </c>
      <c r="G64" s="3">
        <f t="shared" si="8"/>
        <v>40.667000000001281</v>
      </c>
      <c r="H64" s="3">
        <f t="shared" si="8"/>
        <v>-1485.2769999999991</v>
      </c>
      <c r="I64" s="3">
        <f t="shared" si="8"/>
        <v>-3113.2700000000004</v>
      </c>
      <c r="J64" s="3">
        <f t="shared" si="8"/>
        <v>-1225.3970000000008</v>
      </c>
      <c r="K64" s="3">
        <f t="shared" si="8"/>
        <v>-521.89199999999983</v>
      </c>
      <c r="L64" s="3">
        <f t="shared" si="8"/>
        <v>-2259.152</v>
      </c>
      <c r="M64" s="3">
        <f t="shared" si="8"/>
        <v>-2362.3789999999999</v>
      </c>
      <c r="N64" s="3">
        <f t="shared" si="8"/>
        <v>198.94500000000153</v>
      </c>
      <c r="O64" s="3">
        <f t="shared" si="8"/>
        <v>331.51699999999983</v>
      </c>
      <c r="P64" s="3">
        <f t="shared" si="8"/>
        <v>-1244.6909999999989</v>
      </c>
      <c r="Q64" s="3">
        <f t="shared" si="8"/>
        <v>-2867.6710000000003</v>
      </c>
      <c r="R64" s="3">
        <f t="shared" si="8"/>
        <v>-662.8809999999994</v>
      </c>
      <c r="S64" s="3">
        <f t="shared" si="8"/>
        <v>350.08799999999974</v>
      </c>
      <c r="T64" s="3">
        <f t="shared" si="8"/>
        <v>-2216.835</v>
      </c>
      <c r="U64" s="3">
        <f t="shared" si="8"/>
        <v>-2027.1390000000001</v>
      </c>
      <c r="V64" s="3">
        <f t="shared" si="8"/>
        <v>0</v>
      </c>
    </row>
    <row r="65" spans="2:22" x14ac:dyDescent="0.45">
      <c r="B65" s="12" t="s">
        <v>27</v>
      </c>
      <c r="C65" s="3">
        <f t="shared" si="9"/>
        <v>4229.1030000000028</v>
      </c>
      <c r="D65" s="3">
        <f t="shared" si="8"/>
        <v>3196.8119999999908</v>
      </c>
      <c r="E65" s="3">
        <f t="shared" si="8"/>
        <v>1719.4609999999957</v>
      </c>
      <c r="F65" s="3">
        <f t="shared" si="8"/>
        <v>2431.4189999999799</v>
      </c>
      <c r="G65" s="3">
        <f t="shared" si="8"/>
        <v>2452.4839999999967</v>
      </c>
      <c r="H65" s="3">
        <f t="shared" si="8"/>
        <v>4782.9470000000001</v>
      </c>
      <c r="I65" s="3">
        <f t="shared" si="8"/>
        <v>5010.083999999988</v>
      </c>
      <c r="J65" s="3">
        <f t="shared" si="8"/>
        <v>3614.528999999995</v>
      </c>
      <c r="K65" s="3">
        <f t="shared" si="8"/>
        <v>2408.7780000000203</v>
      </c>
      <c r="L65" s="3">
        <f t="shared" si="8"/>
        <v>1765.9310000000114</v>
      </c>
      <c r="M65" s="3">
        <f t="shared" si="8"/>
        <v>1509.7769999999873</v>
      </c>
      <c r="N65" s="3">
        <f t="shared" si="8"/>
        <v>-569.17800000001444</v>
      </c>
      <c r="O65" s="3">
        <f t="shared" si="8"/>
        <v>2029.262000000017</v>
      </c>
      <c r="P65" s="3">
        <f t="shared" si="8"/>
        <v>2974.9410000000062</v>
      </c>
      <c r="Q65" s="3">
        <f t="shared" si="8"/>
        <v>2804.5520000000106</v>
      </c>
      <c r="R65" s="3">
        <f t="shared" si="8"/>
        <v>3407.1959999999963</v>
      </c>
      <c r="S65" s="3">
        <f t="shared" si="8"/>
        <v>2228.362999999983</v>
      </c>
      <c r="T65" s="3">
        <f t="shared" si="8"/>
        <v>359.22900000000664</v>
      </c>
      <c r="U65" s="3">
        <f t="shared" si="8"/>
        <v>-876.09500000000116</v>
      </c>
      <c r="V65" s="3">
        <f t="shared" si="8"/>
        <v>0</v>
      </c>
    </row>
    <row r="67" spans="2:22" x14ac:dyDescent="0.45">
      <c r="C67" s="20"/>
      <c r="D67" s="20"/>
      <c r="E67" s="20"/>
      <c r="F67" s="20"/>
      <c r="G67" s="1">
        <f>G51/C51-1</f>
        <v>5.3085763417215048E-2</v>
      </c>
      <c r="H67" s="1">
        <f t="shared" ref="H67:R76" si="10">H51/D51-1</f>
        <v>-9.8398115349089821E-3</v>
      </c>
      <c r="I67" s="1">
        <f t="shared" si="10"/>
        <v>1.1846459296315448E-2</v>
      </c>
      <c r="J67" s="1">
        <f t="shared" si="10"/>
        <v>-7.6937087254005387E-3</v>
      </c>
      <c r="K67" s="1">
        <f t="shared" si="10"/>
        <v>9.9709816066584134E-2</v>
      </c>
      <c r="L67" s="1">
        <f t="shared" si="10"/>
        <v>3.6012779068341549E-2</v>
      </c>
      <c r="M67" s="1">
        <f t="shared" si="10"/>
        <v>-7.3572348289786538E-3</v>
      </c>
      <c r="N67" s="1">
        <f t="shared" si="10"/>
        <v>1.0293935546529687E-2</v>
      </c>
      <c r="O67" s="1">
        <f t="shared" si="10"/>
        <v>-8.0214996407788064E-2</v>
      </c>
      <c r="P67" s="1">
        <f t="shared" si="10"/>
        <v>-1.4899546201335712E-2</v>
      </c>
      <c r="Q67" s="1">
        <f t="shared" si="10"/>
        <v>6.2936097514022071E-2</v>
      </c>
      <c r="R67" s="1">
        <f t="shared" si="10"/>
        <v>3.9978216133058186E-2</v>
      </c>
      <c r="S67" s="1"/>
      <c r="T67" s="1"/>
      <c r="U67" s="1"/>
      <c r="V67" s="1"/>
    </row>
    <row r="68" spans="2:22" x14ac:dyDescent="0.45">
      <c r="C68" s="20"/>
      <c r="D68" s="20"/>
      <c r="E68" s="20"/>
      <c r="F68" s="20"/>
      <c r="G68" s="1">
        <f t="shared" ref="G68:G76" si="11">G52/C52-1</f>
        <v>-5.5254808533670263E-2</v>
      </c>
      <c r="H68" s="1">
        <f t="shared" si="10"/>
        <v>9.6887268923009362E-2</v>
      </c>
      <c r="I68" s="1">
        <f t="shared" si="10"/>
        <v>0.17526061196678167</v>
      </c>
      <c r="J68" s="1">
        <f t="shared" si="10"/>
        <v>4.3949813216994427E-2</v>
      </c>
      <c r="K68" s="1">
        <f t="shared" si="10"/>
        <v>5.8906379536197706E-2</v>
      </c>
      <c r="L68" s="1">
        <f t="shared" si="10"/>
        <v>-8.2640926201719145E-2</v>
      </c>
      <c r="M68" s="1">
        <f t="shared" si="10"/>
        <v>-0.12963441837658196</v>
      </c>
      <c r="N68" s="1">
        <f t="shared" si="10"/>
        <v>-5.8132790131235845E-2</v>
      </c>
      <c r="O68" s="1">
        <f t="shared" si="10"/>
        <v>-5.8729018615174544E-3</v>
      </c>
      <c r="P68" s="1">
        <f t="shared" si="10"/>
        <v>7.7198465661816318E-2</v>
      </c>
      <c r="Q68" s="1">
        <f t="shared" si="10"/>
        <v>6.8228519843478441E-2</v>
      </c>
      <c r="R68" s="1">
        <f t="shared" si="10"/>
        <v>9.3652493529349012E-2</v>
      </c>
      <c r="S68" s="1"/>
      <c r="T68" s="1"/>
      <c r="U68" s="1"/>
      <c r="V68" s="1"/>
    </row>
    <row r="69" spans="2:22" x14ac:dyDescent="0.45">
      <c r="C69" s="20"/>
      <c r="D69" s="20"/>
      <c r="E69" s="20"/>
      <c r="F69" s="20"/>
      <c r="G69" s="1">
        <f t="shared" si="11"/>
        <v>-5.3517917977708218E-2</v>
      </c>
      <c r="H69" s="1">
        <f t="shared" si="10"/>
        <v>3.6932002254140617E-2</v>
      </c>
      <c r="I69" s="1">
        <f t="shared" si="10"/>
        <v>4.1907564402792863E-2</v>
      </c>
      <c r="J69" s="1">
        <f t="shared" si="10"/>
        <v>2.0807353024987929E-2</v>
      </c>
      <c r="K69" s="1">
        <f t="shared" si="10"/>
        <v>6.8110971144078603E-2</v>
      </c>
      <c r="L69" s="1">
        <f t="shared" si="10"/>
        <v>-6.3338454141784073E-2</v>
      </c>
      <c r="M69" s="1">
        <f t="shared" si="10"/>
        <v>-3.1140599337910246E-2</v>
      </c>
      <c r="N69" s="1">
        <f t="shared" si="10"/>
        <v>1.5456360726189722E-2</v>
      </c>
      <c r="O69" s="1">
        <f t="shared" si="10"/>
        <v>-2.5411710320600078E-2</v>
      </c>
      <c r="P69" s="1">
        <f t="shared" si="10"/>
        <v>-3.2586961565273742E-2</v>
      </c>
      <c r="Q69" s="1">
        <f t="shared" si="10"/>
        <v>-3.4613668522142427E-2</v>
      </c>
      <c r="R69" s="1">
        <f t="shared" si="10"/>
        <v>-3.0443246823888326E-2</v>
      </c>
      <c r="S69" s="1"/>
      <c r="T69" s="1"/>
      <c r="U69" s="1"/>
      <c r="V69" s="1"/>
    </row>
    <row r="70" spans="2:22" x14ac:dyDescent="0.45">
      <c r="C70" s="20"/>
      <c r="D70" s="20"/>
      <c r="E70" s="20"/>
      <c r="F70" s="20"/>
      <c r="G70" s="1">
        <f t="shared" si="11"/>
        <v>-0.10082067331855571</v>
      </c>
      <c r="H70" s="1">
        <f t="shared" si="10"/>
        <v>1.2511632766776026E-2</v>
      </c>
      <c r="I70" s="1">
        <f t="shared" si="10"/>
        <v>-0.24235686399803635</v>
      </c>
      <c r="J70" s="1">
        <f t="shared" si="10"/>
        <v>-0.15573762114402379</v>
      </c>
      <c r="K70" s="1">
        <f t="shared" si="10"/>
        <v>-7.2537873579145762E-2</v>
      </c>
      <c r="L70" s="1">
        <f t="shared" si="10"/>
        <v>-0.13291779470510812</v>
      </c>
      <c r="M70" s="1">
        <f t="shared" si="10"/>
        <v>0.1111610481615708</v>
      </c>
      <c r="N70" s="1">
        <f t="shared" si="10"/>
        <v>0.17728788009474972</v>
      </c>
      <c r="O70" s="1">
        <f t="shared" si="10"/>
        <v>6.5323217990848725E-2</v>
      </c>
      <c r="P70" s="1">
        <f t="shared" si="10"/>
        <v>0.16302453660130145</v>
      </c>
      <c r="Q70" s="1">
        <f t="shared" si="10"/>
        <v>-6.5737582890005419E-2</v>
      </c>
      <c r="R70" s="1">
        <f t="shared" si="10"/>
        <v>-5.0898881249147654E-2</v>
      </c>
      <c r="S70" s="1"/>
      <c r="T70" s="1"/>
      <c r="U70" s="1"/>
      <c r="V70" s="1"/>
    </row>
    <row r="71" spans="2:22" x14ac:dyDescent="0.45">
      <c r="C71" s="20"/>
      <c r="D71" s="20"/>
      <c r="E71" s="20"/>
      <c r="F71" s="20"/>
      <c r="G71" s="1">
        <f t="shared" si="11"/>
        <v>-2.2149553655040233E-2</v>
      </c>
      <c r="H71" s="1">
        <f t="shared" si="10"/>
        <v>4.0688599247099999E-2</v>
      </c>
      <c r="I71" s="1">
        <f t="shared" si="10"/>
        <v>5.9171147030384841E-2</v>
      </c>
      <c r="J71" s="1">
        <f t="shared" si="10"/>
        <v>4.5139634360522596E-3</v>
      </c>
      <c r="K71" s="1">
        <f t="shared" si="10"/>
        <v>6.4743226140790533E-2</v>
      </c>
      <c r="L71" s="1">
        <f t="shared" si="10"/>
        <v>-4.039970812803495E-2</v>
      </c>
      <c r="M71" s="1">
        <f t="shared" si="10"/>
        <v>-5.5836280432076446E-2</v>
      </c>
      <c r="N71" s="1">
        <f t="shared" si="10"/>
        <v>-4.3374470198617177E-3</v>
      </c>
      <c r="O71" s="1">
        <f t="shared" si="10"/>
        <v>-3.2123810151675647E-2</v>
      </c>
      <c r="P71" s="1">
        <f t="shared" si="10"/>
        <v>2.8818933671734381E-2</v>
      </c>
      <c r="Q71" s="1">
        <f t="shared" si="10"/>
        <v>4.0296851564148861E-2</v>
      </c>
      <c r="R71" s="1">
        <f t="shared" si="10"/>
        <v>4.0513594925287943E-2</v>
      </c>
      <c r="S71" s="1"/>
      <c r="T71" s="1"/>
      <c r="U71" s="1"/>
      <c r="V71" s="1"/>
    </row>
    <row r="72" spans="2:22" x14ac:dyDescent="0.45">
      <c r="C72" s="20"/>
      <c r="D72" s="20"/>
      <c r="E72" s="20"/>
      <c r="F72" s="20"/>
      <c r="G72" s="1">
        <f t="shared" si="11"/>
        <v>1.0760429140614258E-2</v>
      </c>
      <c r="H72" s="1">
        <f t="shared" si="10"/>
        <v>5.1365426945556791E-2</v>
      </c>
      <c r="I72" s="1">
        <f t="shared" si="10"/>
        <v>4.1683682414101364E-2</v>
      </c>
      <c r="J72" s="1">
        <f t="shared" si="10"/>
        <v>-4.0855049592984916E-3</v>
      </c>
      <c r="K72" s="1">
        <f t="shared" si="10"/>
        <v>7.8279330363934196E-2</v>
      </c>
      <c r="L72" s="1">
        <f t="shared" si="10"/>
        <v>-5.2236587956470126E-3</v>
      </c>
      <c r="M72" s="1">
        <f t="shared" si="10"/>
        <v>-1.837173695950689E-2</v>
      </c>
      <c r="N72" s="1">
        <f t="shared" si="10"/>
        <v>3.9227336048341721E-2</v>
      </c>
      <c r="O72" s="1">
        <f t="shared" si="10"/>
        <v>-3.9558757615392737E-2</v>
      </c>
      <c r="P72" s="1">
        <f t="shared" si="10"/>
        <v>1.3557715033178708E-2</v>
      </c>
      <c r="Q72" s="1">
        <f t="shared" si="10"/>
        <v>3.7610231321652643E-2</v>
      </c>
      <c r="R72" s="1">
        <f t="shared" si="10"/>
        <v>2.2255256391133349E-2</v>
      </c>
      <c r="S72" s="1"/>
      <c r="T72" s="1"/>
      <c r="U72" s="1"/>
      <c r="V72" s="1"/>
    </row>
    <row r="73" spans="2:22" x14ac:dyDescent="0.45">
      <c r="C73" s="20"/>
      <c r="D73" s="20"/>
      <c r="E73" s="20"/>
      <c r="F73" s="20"/>
      <c r="G73" s="1">
        <f t="shared" si="11"/>
        <v>-8.918549566027556E-3</v>
      </c>
      <c r="H73" s="1">
        <f t="shared" si="10"/>
        <v>2.7914202584604864E-2</v>
      </c>
      <c r="I73" s="1">
        <f t="shared" si="10"/>
        <v>2.3385861030936761E-2</v>
      </c>
      <c r="J73" s="1">
        <f t="shared" si="10"/>
        <v>2.1379179429859008E-4</v>
      </c>
      <c r="K73" s="1">
        <f t="shared" si="10"/>
        <v>7.5319832252775942E-2</v>
      </c>
      <c r="L73" s="1">
        <f t="shared" si="10"/>
        <v>-1.4122403421838015E-2</v>
      </c>
      <c r="M73" s="1">
        <f t="shared" si="10"/>
        <v>-2.5305514177048183E-2</v>
      </c>
      <c r="N73" s="1">
        <f t="shared" si="10"/>
        <v>3.9418232964747668E-2</v>
      </c>
      <c r="O73" s="1">
        <f t="shared" si="10"/>
        <v>-2.428928416543652E-2</v>
      </c>
      <c r="P73" s="1">
        <f t="shared" si="10"/>
        <v>1.7822002033539341E-2</v>
      </c>
      <c r="Q73" s="1">
        <f t="shared" si="10"/>
        <v>2.7816838242112008E-2</v>
      </c>
      <c r="R73" s="1">
        <f t="shared" si="10"/>
        <v>-9.1680431018326125E-3</v>
      </c>
      <c r="S73" s="1"/>
      <c r="T73" s="1"/>
      <c r="U73" s="1"/>
      <c r="V73" s="1"/>
    </row>
    <row r="74" spans="2:22" x14ac:dyDescent="0.45">
      <c r="C74" s="20"/>
      <c r="D74" s="20"/>
      <c r="E74" s="20"/>
      <c r="F74" s="20"/>
      <c r="G74" s="1">
        <f t="shared" si="11"/>
        <v>-2.669800290880342E-2</v>
      </c>
      <c r="H74" s="1">
        <f t="shared" si="10"/>
        <v>-1.0248872044294921E-2</v>
      </c>
      <c r="I74" s="1">
        <f t="shared" si="10"/>
        <v>-5.3259857989131909E-3</v>
      </c>
      <c r="J74" s="1">
        <f t="shared" si="10"/>
        <v>-1.2752536175614892E-2</v>
      </c>
      <c r="K74" s="1">
        <f t="shared" si="10"/>
        <v>6.2101461881179043E-2</v>
      </c>
      <c r="L74" s="1">
        <f t="shared" si="10"/>
        <v>-1.33678489182254E-3</v>
      </c>
      <c r="M74" s="1">
        <f t="shared" si="10"/>
        <v>1.0879157976660281E-2</v>
      </c>
      <c r="N74" s="1">
        <f t="shared" si="10"/>
        <v>4.7629246773472467E-2</v>
      </c>
      <c r="O74" s="1">
        <f t="shared" si="10"/>
        <v>-1.9825008411162082E-2</v>
      </c>
      <c r="P74" s="1">
        <f t="shared" si="10"/>
        <v>2.7521223259098671E-2</v>
      </c>
      <c r="Q74" s="1">
        <f t="shared" si="10"/>
        <v>2.0690716646456497E-3</v>
      </c>
      <c r="R74" s="1">
        <f t="shared" si="10"/>
        <v>-2.672398011847632E-2</v>
      </c>
      <c r="S74" s="1"/>
      <c r="T74" s="1"/>
      <c r="U74" s="1"/>
      <c r="V74" s="1"/>
    </row>
    <row r="75" spans="2:22" x14ac:dyDescent="0.45">
      <c r="C75" s="20"/>
      <c r="D75" s="20"/>
      <c r="E75" s="20"/>
      <c r="F75" s="20"/>
      <c r="G75" s="1">
        <f t="shared" si="11"/>
        <v>-1.9121856620799349E-2</v>
      </c>
      <c r="H75" s="1">
        <f t="shared" si="10"/>
        <v>-1.2319152882398821E-2</v>
      </c>
      <c r="I75" s="1">
        <f t="shared" si="10"/>
        <v>-1.7472882161312153E-2</v>
      </c>
      <c r="J75" s="1">
        <f t="shared" si="10"/>
        <v>-3.2958113335564643E-2</v>
      </c>
      <c r="K75" s="1">
        <f t="shared" si="10"/>
        <v>-9.9450117902183388E-3</v>
      </c>
      <c r="L75" s="1">
        <f t="shared" si="10"/>
        <v>-7.0408772371360895E-3</v>
      </c>
      <c r="M75" s="1">
        <f t="shared" si="10"/>
        <v>-3.2106366550481935E-2</v>
      </c>
      <c r="N75" s="1">
        <f t="shared" si="10"/>
        <v>-1.5961538235152339E-2</v>
      </c>
      <c r="O75" s="1">
        <f t="shared" si="10"/>
        <v>-3.4941793803547894E-2</v>
      </c>
      <c r="P75" s="1">
        <f t="shared" si="10"/>
        <v>-1.7447506798904056E-2</v>
      </c>
      <c r="Q75" s="1">
        <f t="shared" si="10"/>
        <v>2.3399470269414024E-2</v>
      </c>
      <c r="R75" s="1">
        <f t="shared" si="10"/>
        <v>5.0990288168007103E-2</v>
      </c>
      <c r="S75" s="1"/>
      <c r="T75" s="1"/>
      <c r="U75" s="1"/>
      <c r="V75" s="1"/>
    </row>
    <row r="76" spans="2:22" x14ac:dyDescent="0.45">
      <c r="C76" s="20"/>
      <c r="D76" s="20"/>
      <c r="E76" s="20"/>
      <c r="F76" s="20"/>
      <c r="G76" s="1">
        <f t="shared" si="11"/>
        <v>-6.8508105102068617E-3</v>
      </c>
      <c r="H76" s="1">
        <f t="shared" si="10"/>
        <v>2.3452461409394498E-2</v>
      </c>
      <c r="I76" s="1">
        <f t="shared" si="10"/>
        <v>1.850859418486106E-2</v>
      </c>
      <c r="J76" s="1">
        <f t="shared" si="10"/>
        <v>-6.8900607523371127E-3</v>
      </c>
      <c r="K76" s="1">
        <f t="shared" si="10"/>
        <v>6.659662852353021E-2</v>
      </c>
      <c r="L76" s="1">
        <f t="shared" si="10"/>
        <v>-7.7390833953382421E-3</v>
      </c>
      <c r="M76" s="1">
        <f t="shared" si="10"/>
        <v>-1.5516010310571149E-2</v>
      </c>
      <c r="N76" s="1">
        <f t="shared" si="10"/>
        <v>3.6495811828179736E-2</v>
      </c>
      <c r="O76" s="1">
        <f t="shared" si="10"/>
        <v>-2.9530977204090592E-2</v>
      </c>
      <c r="P76" s="1">
        <f t="shared" si="10"/>
        <v>1.5319377571481274E-2</v>
      </c>
      <c r="Q76" s="1">
        <f t="shared" si="10"/>
        <v>2.4604949788767483E-2</v>
      </c>
      <c r="R76" s="1">
        <f t="shared" si="10"/>
        <v>2.7116439517380631E-3</v>
      </c>
      <c r="S76" s="1"/>
      <c r="T76" s="1"/>
      <c r="U76" s="1"/>
      <c r="V76" s="1"/>
    </row>
  </sheetData>
  <conditionalFormatting sqref="C19:V25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G41:V48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G67:V76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C41:F48">
    <cfRule type="cellIs" dxfId="21" priority="3" operator="lessThan">
      <formula>-0.0051</formula>
    </cfRule>
    <cfRule type="cellIs" dxfId="20" priority="4" operator="greaterThan">
      <formula>0.0051</formula>
    </cfRule>
  </conditionalFormatting>
  <conditionalFormatting sqref="C67:F76">
    <cfRule type="cellIs" dxfId="19" priority="1" operator="lessThan">
      <formula>-0.0051</formula>
    </cfRule>
    <cfRule type="cellIs" dxfId="18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13547.320040522</v>
      </c>
      <c r="G2" s="3">
        <f>SUM(Monthly!AY2:BJ2)</f>
        <v>9250.2745353836963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11234.346205521997</v>
      </c>
      <c r="G3" s="3">
        <f>SUM(Monthly!AY3:BJ3)</f>
        <v>7265.1779433836973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1620.4945871762998</v>
      </c>
      <c r="G4" s="3">
        <f>SUM(Monthly!AY4:BJ4)</f>
        <v>1016.4126034966639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340.75937594599998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15.328782812999998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917.00002206130011</v>
      </c>
      <c r="G7" s="3">
        <f>SUM(Monthly!AY7:BJ7)</f>
        <v>650.53773962820901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9613.8516183456995</v>
      </c>
      <c r="G8" s="3">
        <f>SUM(Monthly!AY8:BJ8)</f>
        <v>6248.7653398870334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1985.0965919999999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272.59387800000007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1693.3460890000006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13547.320040522</v>
      </c>
      <c r="G12" s="3">
        <f>SUM(Monthly!AY12:BJ12)</f>
        <v>9250.2745353836963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8499.9784605220011</v>
      </c>
      <c r="G13" s="3">
        <f>SUM(Monthly!AY13:BJ13)</f>
        <v>5741.7976343836954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3508.4769010000009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1834.2610619999996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1693.3460890000006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2734.3677449999959</v>
      </c>
      <c r="G17" s="3">
        <f>G3-G13</f>
        <v>1523.3803090000019</v>
      </c>
    </row>
    <row r="19" spans="1:7" x14ac:dyDescent="0.45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7.7933614690778974E-2</v>
      </c>
      <c r="G19" s="1"/>
    </row>
    <row r="20" spans="1:7" x14ac:dyDescent="0.45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0.14742082574919202</v>
      </c>
      <c r="G20" s="1"/>
    </row>
    <row r="21" spans="1:7" x14ac:dyDescent="0.45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 x14ac:dyDescent="0.45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 x14ac:dyDescent="0.45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0.16834719182083058</v>
      </c>
      <c r="G23" s="1"/>
    </row>
    <row r="24" spans="1:7" x14ac:dyDescent="0.45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6.7041464551691465E-2</v>
      </c>
      <c r="G24" s="1"/>
    </row>
    <row r="25" spans="1:7" x14ac:dyDescent="0.45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1.3761843078003766E-2</v>
      </c>
      <c r="G25" s="1"/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11234.346205521997</v>
      </c>
      <c r="G28" s="3">
        <f>SUM(Monthly!AY30:BJ30)</f>
        <v>7265.1779433836973</v>
      </c>
    </row>
    <row r="29" spans="1:7" x14ac:dyDescent="0.45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4681.9920000000002</v>
      </c>
    </row>
    <row r="30" spans="1:7" x14ac:dyDescent="0.45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2151.8359999999998</v>
      </c>
    </row>
    <row r="31" spans="1:7" x14ac:dyDescent="0.45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21021.248664819497</v>
      </c>
      <c r="G31" s="11">
        <f>SUM(Monthly!AY33:BJ33)</f>
        <v>14099.005943383696</v>
      </c>
    </row>
    <row r="32" spans="1:7" x14ac:dyDescent="0.45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8499.9784605220011</v>
      </c>
      <c r="G32" s="3">
        <f>SUM(Monthly!AY34:BJ34)</f>
        <v>5741.7976343836954</v>
      </c>
    </row>
    <row r="33" spans="2:7" x14ac:dyDescent="0.45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4853.8130000000001</v>
      </c>
    </row>
    <row r="34" spans="2:7" x14ac:dyDescent="0.45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7987.3649999999989</v>
      </c>
    </row>
    <row r="35" spans="2:7" x14ac:dyDescent="0.45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26080.374769689624</v>
      </c>
      <c r="G35" s="11">
        <f>SUM(Monthly!AY37:BJ37)</f>
        <v>18582.975634383696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2734.3677449999959</v>
      </c>
      <c r="G36" s="3">
        <f t="shared" si="3"/>
        <v>1523.3803090000019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-171.82099999999991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-5835.5289999999986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-4483.9696910000002</v>
      </c>
    </row>
    <row r="41" spans="2:7" x14ac:dyDescent="0.45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7.7933614690778974E-2</v>
      </c>
      <c r="G41" s="1"/>
    </row>
    <row r="42" spans="2:7" x14ac:dyDescent="0.45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 x14ac:dyDescent="0.45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 x14ac:dyDescent="0.45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8.9239409458895524E-2</v>
      </c>
      <c r="G44" s="1"/>
    </row>
    <row r="45" spans="2:7" x14ac:dyDescent="0.45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1.3761843078003766E-2</v>
      </c>
      <c r="G45" s="1"/>
    </row>
    <row r="46" spans="2:7" x14ac:dyDescent="0.45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 x14ac:dyDescent="0.45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 x14ac:dyDescent="0.45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1.3896606501119457E-2</v>
      </c>
      <c r="G48" s="1"/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94291.063999999998</v>
      </c>
    </row>
    <row r="52" spans="1:7" x14ac:dyDescent="0.45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104069.83100000001</v>
      </c>
    </row>
    <row r="53" spans="1:7" x14ac:dyDescent="0.45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43192.556000000004</v>
      </c>
    </row>
    <row r="54" spans="1:7" x14ac:dyDescent="0.45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18359.647000000001</v>
      </c>
    </row>
    <row r="55" spans="1:7" x14ac:dyDescent="0.45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259913.098</v>
      </c>
    </row>
    <row r="56" spans="1:7" x14ac:dyDescent="0.45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88642.559999999998</v>
      </c>
    </row>
    <row r="57" spans="1:7" x14ac:dyDescent="0.45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90889.049999999988</v>
      </c>
    </row>
    <row r="58" spans="1:7" x14ac:dyDescent="0.45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56416.457999999999</v>
      </c>
    </row>
    <row r="59" spans="1:7" x14ac:dyDescent="0.45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22253.532999999999</v>
      </c>
    </row>
    <row r="60" spans="1:7" x14ac:dyDescent="0.45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258201.60100000002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5648.5040000000008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13180.781000000017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-13223.901999999995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-3893.8859999999986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1711.4969999999739</v>
      </c>
    </row>
    <row r="67" spans="2:7" x14ac:dyDescent="0.45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 x14ac:dyDescent="0.45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 x14ac:dyDescent="0.45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 x14ac:dyDescent="0.45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 x14ac:dyDescent="0.45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 x14ac:dyDescent="0.45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 x14ac:dyDescent="0.45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 x14ac:dyDescent="0.45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 x14ac:dyDescent="0.45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 x14ac:dyDescent="0.45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17" priority="9" operator="lessThan">
      <formula>-0.0051</formula>
    </cfRule>
    <cfRule type="cellIs" dxfId="16" priority="10" operator="greaterThan">
      <formula>0.0051</formula>
    </cfRule>
  </conditionalFormatting>
  <conditionalFormatting sqref="D41:G48">
    <cfRule type="cellIs" dxfId="15" priority="7" operator="lessThan">
      <formula>-0.0051</formula>
    </cfRule>
    <cfRule type="cellIs" dxfId="14" priority="8" operator="greaterThan">
      <formula>0.0051</formula>
    </cfRule>
  </conditionalFormatting>
  <conditionalFormatting sqref="D67:G76">
    <cfRule type="cellIs" dxfId="13" priority="5" operator="lessThan">
      <formula>-0.0051</formula>
    </cfRule>
    <cfRule type="cellIs" dxfId="12" priority="6" operator="greaterThan">
      <formula>0.0051</formula>
    </cfRule>
  </conditionalFormatting>
  <conditionalFormatting sqref="C41:C48">
    <cfRule type="cellIs" dxfId="11" priority="3" operator="lessThan">
      <formula>-0.0051</formula>
    </cfRule>
    <cfRule type="cellIs" dxfId="10" priority="4" operator="greaterThan">
      <formula>0.0051</formula>
    </cfRule>
  </conditionalFormatting>
  <conditionalFormatting sqref="C67:C76">
    <cfRule type="cellIs" dxfId="9" priority="1" operator="lessThan">
      <formula>-0.0051</formula>
    </cfRule>
    <cfRule type="cellIs" dxfId="8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2018-09-17T13:36:25Z</dcterms:modified>
</cp:coreProperties>
</file>